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7"/>
  <workbookPr/>
  <mc:AlternateContent xmlns:mc="http://schemas.openxmlformats.org/markup-compatibility/2006">
    <mc:Choice Requires="x15">
      <x15ac:absPath xmlns:x15ac="http://schemas.microsoft.com/office/spreadsheetml/2010/11/ac" url="Z:\2 決算\財政状況資料集\R06\260304 令和６年度財政状況資料集の作成について\県へ提出分\"/>
    </mc:Choice>
  </mc:AlternateContent>
  <xr:revisionPtr revIDLastSave="0" documentId="8_{6B5AC055-CD9D-4343-925F-2881FC2DCCF8}" xr6:coauthVersionLast="36" xr6:coauthVersionMax="36" xr10:uidLastSave="{00000000-0000-0000-0000-000000000000}"/>
  <bookViews>
    <workbookView xWindow="0" yWindow="0" windowWidth="27450" windowHeight="10260" tabRatio="683" firstSheet="8"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BW34" i="10"/>
  <c r="CO34"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<sst xmlns="http://schemas.openxmlformats.org/spreadsheetml/2006/main" count="1086" uniqueCount="565">
  <si>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</si>
  <si>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</si>
  <si>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</si>
  <si>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</si>
  <si>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</si>
  <si>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</si>
  <si>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</si>
  <si>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</si>
  <si>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</si>
  <si>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</si>
  <si>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</si>
  <si>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</si>
  <si>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</si>
  <si>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</si>
  <si>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</si>
  <si>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</si>
  <si>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</si>
  <si>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</si>
  <si>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</si>
  <si>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</si>
  <si>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</si>
  <si>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</si>
  <si>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</si>
  <si>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</si>
  <si>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</si>
  <si>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</si>
  <si>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</si>
  <si>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</si>
  <si>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</si>
  <si>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</si>
  <si>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</si>
  <si>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</si>
  <si>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</si>
  <si>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</si>
  <si>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</si>
  <si>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</si>
  <si>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</si>
  <si>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</si>
  <si>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</si>
  <si>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</si>
  <si>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</si>
  <si>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</si>
  <si>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</si>
  <si>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</si>
  <si>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</si>
  <si>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</si>
  <si>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</si>
  <si>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</si>
  <si>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</si>
  <si>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</si>
  <si>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</si>
  <si>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</si>
  <si>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</si>
  <si>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</si>
  <si>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</si>
  <si>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</si>
  <si>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</si>
  <si>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</si>
  <si>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</si>
  <si>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</si>
  <si>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</si>
  <si>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</si>
  <si>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</si>
  <si>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</si>
  <si>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</si>
  <si>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</si>
  <si>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</si>
  <si>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</si>
  <si>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</si>
  <si>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</si>
  <si>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</si>
  <si>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</si>
  <si>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</si>
  <si>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</si>
  <si>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</si>
  <si>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</si>
  <si>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</si>
  <si>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</si>
  <si>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</si>
  <si>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</si>
  <si>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</si>
  <si>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</si>
  <si>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</si>
  <si>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</si>
  <si>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</si>
  <si>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</si>
  <si>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</si>
  <si>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</si>
  <si>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</si>
  <si>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</si>
  <si>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</si>
  <si>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</si>
  <si>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</si>
  <si>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</si>
  <si>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益城町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</si>
  <si>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</si>
  <si>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</si>
  <si>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</si>
  <si>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</si>
  <si>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</si>
  <si>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</si>
  <si>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</si>
  <si>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</si>
  <si>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</si>
  <si>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</si>
  <si>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</si>
  <si>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</si>
  <si>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</si>
  <si>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</si>
  <si>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</si>
  <si>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</si>
  <si>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</si>
  <si>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</si>
  <si>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</si>
  <si>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</si>
  <si>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</si>
  <si>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</si>
  <si>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</si>
  <si>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</si>
  <si>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</si>
  <si>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</si>
  <si>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</si>
  <si>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</si>
  <si>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</si>
  <si>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</si>
  <si>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</si>
  <si>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</si>
  <si>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</si>
  <si>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</si>
  <si>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</si>
  <si>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</si>
  <si>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</si>
  <si>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</si>
  <si>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</si>
  <si>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</si>
  <si>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</si>
  <si>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</si>
  <si>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</si>
  <si>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</si>
  <si>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</si>
  <si>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</si>
  <si>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</si>
  <si>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</si>
  <si>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</si>
  <si>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</si>
  <si>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</si>
  <si>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</si>
  <si>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</si>
  <si>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</si>
  <si>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</si>
  <si>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</si>
  <si>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</si>
  <si>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</si>
  <si>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</si>
  <si>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</si>
  <si>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</si>
  <si>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</si>
  <si>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</si>
  <si>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</si>
  <si>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</si>
  <si>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</si>
  <si>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</si>
  <si>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</si>
  <si>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</si>
  <si>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</si>
  <si>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</si>
  <si>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</si>
  <si>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</si>
  <si>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</si>
  <si>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</si>
  <si>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</si>
  <si>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</si>
  <si>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</si>
  <si>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</si>
  <si>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</si>
  <si>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</si>
  <si>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</si>
  <si>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</si>
  <si>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</si>
  <si>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</si>
  <si>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</si>
  <si>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</si>
  <si>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</si>
  <si>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</si>
  <si>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</si>
  <si>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</si>
  <si>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</si>
  <si>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</si>
  <si>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</si>
  <si>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</si>
  <si>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</si>
  <si>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</si>
  <si>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</si>
  <si>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</si>
  <si>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</si>
  <si>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</si>
  <si>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</si>
  <si>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</si>
  <si>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</si>
  <si>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</si>
  <si>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</si>
  <si>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</si>
  <si>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熊本県益城町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</si>
  <si>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</si>
  <si>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</si>
  <si>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</si>
  <si>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</si>
  <si>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</si>
  <si>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</si>
  <si>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</si>
  <si>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</si>
  <si>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</si>
  <si>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</si>
  <si>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</si>
  <si>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</si>
  <si>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</si>
  <si>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</si>
  <si>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</si>
  <si>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</si>
  <si>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</si>
  <si>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</si>
  <si>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</si>
  <si>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</si>
  <si>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</si>
  <si>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</si>
  <si>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</si>
  <si>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</si>
  <si>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</si>
  <si>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</si>
  <si>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</si>
  <si>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</si>
  <si>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</si>
  <si>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</si>
  <si>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</si>
  <si>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</si>
  <si>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</si>
  <si>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</si>
  <si>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</si>
  <si>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</si>
  <si>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</si>
  <si>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</si>
  <si>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</si>
  <si>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</si>
  <si>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</si>
  <si>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</si>
  <si>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</si>
  <si>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</si>
  <si>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</si>
  <si>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</si>
  <si>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</si>
  <si>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</si>
  <si>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</si>
  <si>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</si>
  <si>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</si>
  <si>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</si>
  <si>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</si>
  <si>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</si>
  <si>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</si>
  <si>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</si>
  <si>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</si>
  <si>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</si>
  <si>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</si>
  <si>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</si>
  <si>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</si>
  <si>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</si>
  <si>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</si>
  <si>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</si>
  <si>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</si>
  <si>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</si>
  <si>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</si>
  <si>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</si>
  <si>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</si>
  <si>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</si>
  <si>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</si>
  <si>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</si>
  <si>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</si>
  <si>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</si>
  <si>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</si>
  <si>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</si>
  <si>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</si>
  <si>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</si>
  <si>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</si>
  <si>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</si>
  <si>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</si>
  <si>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</si>
  <si>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</si>
  <si>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</si>
  <si>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</si>
  <si>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</si>
  <si>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</si>
  <si>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</si>
  <si>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</si>
  <si>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</si>
  <si>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</si>
  <si>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</si>
  <si>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</si>
  <si>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</si>
  <si>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</si>
  <si>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</si>
  <si>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</si>
  <si>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</si>
  <si>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</si>
  <si>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</si>
  <si>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</si>
  <si>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</si>
  <si>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</si>
  <si>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</si>
  <si>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</si>
  <si>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</si>
  <si>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</si>
  <si>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</si>
  <si>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</si>
  <si>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</si>
  <si>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</si>
  <si>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</si>
  <si>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</si>
  <si>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</si>
  <si>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</si>
  <si>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</si>
  <si>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</si>
  <si>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</si>
  <si>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</si>
  <si>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</si>
  <si>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</si>
  <si>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</si>
  <si>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</si>
  <si>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</si>
  <si>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</si>
  <si>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</si>
  <si>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</si>
  <si>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</si>
  <si>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</si>
  <si>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</si>
  <si>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</si>
  <si>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</si>
  <si>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</si>
  <si>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</si>
  <si>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</si>
  <si>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</si>
  <si>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</si>
  <si>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</si>
  <si>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</si>
  <si>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</si>
  <si>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</si>
  <si>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</si>
  <si>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</si>
  <si>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</si>
  <si>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</si>
  <si>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</si>
  <si>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</si>
  <si>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</si>
  <si>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</si>
  <si>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</si>
  <si>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熊本県益城町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</si>
  <si>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</si>
  <si>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</si>
  <si>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</si>
  <si>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</si>
  <si>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</si>
  <si>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</si>
  <si>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</si>
  <si>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</si>
  <si>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</si>
  <si>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</si>
  <si>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</si>
  <si>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</si>
  <si>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</si>
  <si>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</si>
  <si>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</si>
  <si>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</si>
  <si>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</si>
  <si>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</si>
  <si>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</si>
  <si>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</si>
  <si>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</si>
  <si>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</si>
  <si>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</si>
  <si>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</si>
  <si>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</si>
  <si>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</si>
  <si>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</si>
  <si>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</si>
  <si>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</si>
  <si>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</si>
  <si>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</si>
  <si>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</si>
  <si>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</si>
  <si>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益城町国民健康保険特別会計</t>
    <phoneticPr fontId="5"/>
  </si>
  <si>
    <t>益城町介護保険特別会計</t>
    <phoneticPr fontId="5"/>
  </si>
  <si>
    <t>益城町後期高齢者医療特別会計</t>
    <phoneticPr fontId="5"/>
  </si>
  <si>
    <t>益城町水道事業会計</t>
    <phoneticPr fontId="5"/>
  </si>
  <si>
    <t>法適用企業</t>
    <phoneticPr fontId="5"/>
  </si>
  <si>
    <t>益城町下水道事業会計</t>
    <phoneticPr fontId="5"/>
  </si>
  <si>
    <t>益城町産業団地特別会計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</si>
  <si>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</si>
  <si>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</si>
  <si>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</si>
  <si>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</si>
  <si>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</si>
  <si>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</si>
  <si>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</si>
  <si>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</si>
  <si>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</si>
  <si>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</si>
  <si>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</si>
  <si>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</si>
  <si>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</si>
  <si>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</si>
  <si>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</si>
  <si>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</si>
  <si>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</si>
  <si>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</si>
  <si>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</si>
  <si>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</si>
  <si>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</si>
  <si>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</si>
  <si>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</si>
  <si>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</si>
  <si>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</si>
  <si>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</si>
  <si>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</si>
  <si>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</si>
  <si>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</si>
  <si>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</si>
  <si>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</si>
  <si>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</si>
  <si>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</si>
  <si>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</si>
  <si>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</si>
  <si>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</si>
  <si>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</si>
  <si>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</si>
  <si>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</si>
  <si>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</si>
  <si>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</si>
  <si>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</si>
  <si>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</si>
  <si>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</si>
  <si>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</si>
  <si>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</si>
  <si>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</si>
  <si>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</si>
  <si>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</si>
  <si>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</si>
  <si>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</si>
  <si>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</si>
  <si>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</si>
  <si>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</si>
  <si>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</si>
  <si>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</si>
  <si>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</si>
  <si>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</si>
  <si>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</si>
  <si>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</si>
  <si>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</si>
  <si>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</si>
  <si>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</si>
  <si>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</si>
  <si>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</si>
  <si>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</si>
  <si>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</si>
  <si>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</si>
  <si>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</si>
  <si>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</si>
  <si>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</si>
  <si>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</si>
  <si>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</si>
  <si>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</si>
  <si>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</si>
  <si>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</si>
  <si>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</si>
  <si>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</si>
  <si>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</si>
  <si>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</si>
  <si>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</si>
  <si>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</si>
  <si>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</si>
  <si>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</si>
  <si>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</si>
  <si>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</si>
  <si>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</si>
  <si>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</si>
  <si>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</si>
  <si>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</si>
  <si>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</si>
  <si>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</si>
  <si>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</si>
  <si>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</si>
  <si>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</si>
  <si>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</si>
  <si>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</si>
  <si>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</si>
  <si>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</si>
  <si>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</si>
  <si>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</si>
  <si>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</si>
  <si>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</si>
  <si>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</si>
  <si>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</si>
  <si>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</si>
  <si>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</si>
  <si>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</si>
  <si>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</si>
  <si>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</si>
  <si>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</si>
  <si>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</si>
  <si>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</si>
  <si>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</si>
  <si>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</si>
  <si>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</si>
  <si>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</si>
  <si>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</si>
  <si>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</si>
  <si>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</si>
  <si>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</si>
  <si>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</si>
  <si>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</si>
  <si>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</si>
  <si>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</si>
  <si>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</si>
  <si>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</si>
  <si>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</si>
  <si>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</si>
  <si>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</si>
  <si>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</si>
  <si>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</si>
  <si>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</si>
  <si>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</si>
  <si>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</si>
  <si>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</si>
  <si>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3.09</t>
  </si>
  <si>
    <t>▲ 13.05</t>
  </si>
  <si>
    <t>▲ 2.13</t>
  </si>
  <si>
    <t>一般会計</t>
  </si>
  <si>
    <t>益城町水道事業会計</t>
  </si>
  <si>
    <t>益城町国民健康保険特別会計</t>
  </si>
  <si>
    <t>▲ 3.67</t>
  </si>
  <si>
    <t>益城町介護保険特別会計</t>
  </si>
  <si>
    <t>益城町下水道事業会計</t>
  </si>
  <si>
    <t>益城町後期高齢者医療特別会計</t>
  </si>
  <si>
    <t>益城町産業団地特別会計</t>
  </si>
  <si>
    <t>その他会計（赤字）</t>
  </si>
  <si>
    <t>その他会計（黒字）</t>
  </si>
  <si>
    <t>R02</t>
    <phoneticPr fontId="5"/>
  </si>
  <si>
    <t>R03</t>
    <phoneticPr fontId="5"/>
  </si>
  <si>
    <t>R04</t>
    <phoneticPr fontId="5"/>
  </si>
  <si>
    <t>R05</t>
    <phoneticPr fontId="5"/>
  </si>
  <si>
    <t>R06</t>
    <phoneticPr fontId="5"/>
  </si>
  <si>
    <t>益城町土地開発公社</t>
    <rPh sb="0" eb="3">
      <t>マシキマチ</t>
    </rPh>
    <rPh sb="3" eb="5">
      <t>トチ</t>
    </rPh>
    <rPh sb="5" eb="7">
      <t>カイハツ</t>
    </rPh>
    <rPh sb="7" eb="9">
      <t>コウシャ</t>
    </rPh>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</si>
  <si>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</si>
  <si>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</si>
  <si>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</si>
  <si>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</si>
  <si>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益城、嘉島、西原環境衛生組合</t>
    <rPh sb="0" eb="2">
      <t>マシキ</t>
    </rPh>
    <rPh sb="3" eb="5">
      <t>カシマ</t>
    </rPh>
    <rPh sb="6" eb="8">
      <t>ニシハラ</t>
    </rPh>
    <rPh sb="8" eb="10">
      <t>カンキョウ</t>
    </rPh>
    <rPh sb="10" eb="12">
      <t>エイセイ</t>
    </rPh>
    <rPh sb="12" eb="14">
      <t>クミアイ</t>
    </rPh>
    <phoneticPr fontId="2"/>
  </si>
  <si>
    <t>御船地区衛生施設組合</t>
    <rPh sb="0" eb="2">
      <t>ミフネ</t>
    </rPh>
    <rPh sb="2" eb="4">
      <t>チク</t>
    </rPh>
    <rPh sb="4" eb="6">
      <t>エイセイ</t>
    </rPh>
    <rPh sb="6" eb="8">
      <t>シセツ</t>
    </rPh>
    <rPh sb="8" eb="10">
      <t>クミアイ</t>
    </rPh>
    <phoneticPr fontId="2"/>
  </si>
  <si>
    <t>上益城広域連合</t>
    <rPh sb="0" eb="3">
      <t>カミマシキ</t>
    </rPh>
    <rPh sb="3" eb="5">
      <t>コウイキ</t>
    </rPh>
    <rPh sb="5" eb="7">
      <t>レンゴウ</t>
    </rPh>
    <phoneticPr fontId="2"/>
  </si>
  <si>
    <t>特別会計（交通災害共済事業）分を含む</t>
    <phoneticPr fontId="2"/>
  </si>
  <si>
    <t>-</t>
    <phoneticPr fontId="2"/>
  </si>
  <si>
    <t xml:space="preserve"> v</t>
    <phoneticPr fontId="2"/>
  </si>
  <si>
    <t>○</t>
    <phoneticPr fontId="2"/>
  </si>
  <si>
    <t>地域福祉振興基金</t>
    <rPh sb="0" eb="2">
      <t>チイキ</t>
    </rPh>
    <rPh sb="2" eb="4">
      <t>フクシ</t>
    </rPh>
    <rPh sb="4" eb="6">
      <t>シンコウ</t>
    </rPh>
    <rPh sb="6" eb="8">
      <t>キキン</t>
    </rPh>
    <phoneticPr fontId="5"/>
  </si>
  <si>
    <t>公共施設整備基金</t>
    <rPh sb="0" eb="2">
      <t>コウキョウ</t>
    </rPh>
    <rPh sb="2" eb="4">
      <t>シセツ</t>
    </rPh>
    <rPh sb="4" eb="6">
      <t>セイビ</t>
    </rPh>
    <rPh sb="6" eb="8">
      <t>キキン</t>
    </rPh>
    <phoneticPr fontId="5"/>
  </si>
  <si>
    <t>公共下水道建設基金</t>
    <rPh sb="0" eb="2">
      <t>コウキョウ</t>
    </rPh>
    <rPh sb="2" eb="5">
      <t>ゲスイドウ</t>
    </rPh>
    <rPh sb="5" eb="7">
      <t>ケンセツ</t>
    </rPh>
    <rPh sb="7" eb="9">
      <t>キキン</t>
    </rPh>
    <phoneticPr fontId="5"/>
  </si>
  <si>
    <t>公園整備基金</t>
    <rPh sb="0" eb="2">
      <t>コウエン</t>
    </rPh>
    <rPh sb="2" eb="4">
      <t>セイビ</t>
    </rPh>
    <rPh sb="4" eb="6">
      <t>キキン</t>
    </rPh>
    <phoneticPr fontId="5"/>
  </si>
  <si>
    <t>平成28年熊本地震復興基金</t>
    <rPh sb="0" eb="2">
      <t>ヘイセイ</t>
    </rPh>
    <rPh sb="4" eb="5">
      <t>ネン</t>
    </rPh>
    <rPh sb="5" eb="7">
      <t>クマモト</t>
    </rPh>
    <rPh sb="7" eb="9">
      <t>ジシン</t>
    </rPh>
    <rPh sb="9" eb="11">
      <t>フッコウ</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</si>
</sst>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8E9E-4DBF-920B-4E91FE33B1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92509</c:v>
                </c:pt>
                <c:pt idx="1">
                  <c:v>99772</c:v>
                </c:pt>
                <c:pt idx="2">
                  <c:v>142746</c:v>
                </c:pt>
                <c:pt idx="3">
                  <c:v>155314</c:v>
                </c:pt>
                <c:pt idx="4">
                  <c:v>125297</c:v>
                </c:pt>
              </c:numCache>
            </c:numRef>
          </c:val>
          <c:smooth val="0"/>
          <c:extLst>
            <c:ext xmlns:c16="http://schemas.microsoft.com/office/drawing/2014/chart" uri="{C3380CC4-5D6E-409C-BE32-E72D297353CC}">
              <c16:uniqueId val="{00000001-8E9E-4DBF-920B-4E91FE33B1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14.67</c:v>
                </c:pt>
                <c:pt idx="1">
                  <c:v>10.29</c:v>
                </c:pt>
                <c:pt idx="2">
                  <c:v>25.72</c:v>
                </c:pt>
                <c:pt idx="3">
                  <c:v>11.79</c:v>
                </c:pt>
                <c:pt idx="4">
                  <c:v>9.0299999999999994</c:v>
                </c:pt>
              </c:numCache>
            </c:numRef>
          </c:val>
          <c:extLst>
            <c:ext xmlns:c16="http://schemas.microsoft.com/office/drawing/2014/chart" uri="{C3380CC4-5D6E-409C-BE32-E72D297353CC}">
              <c16:uniqueId val="{00000000-2BDE-4D5E-89E6-FE4C9A797C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13.55</c:v>
                </c:pt>
                <c:pt idx="1">
                  <c:v>12.37</c:v>
                </c:pt>
                <c:pt idx="2">
                  <c:v>12.63</c:v>
                </c:pt>
                <c:pt idx="3">
                  <c:v>12.2</c:v>
                </c:pt>
                <c:pt idx="4">
                  <c:v>11.56</c:v>
                </c:pt>
              </c:numCache>
            </c:numRef>
          </c:val>
          <c:extLst>
            <c:ext xmlns:c16="http://schemas.microsoft.com/office/drawing/2014/chart" uri="{C3380CC4-5D6E-409C-BE32-E72D297353CC}">
              <c16:uniqueId val="{00000001-2BDE-4D5E-89E6-FE4C9A797C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0.65</c:v>
                </c:pt>
                <c:pt idx="1">
                  <c:v>-3.09</c:v>
                </c:pt>
                <c:pt idx="2">
                  <c:v>15.23</c:v>
                </c:pt>
                <c:pt idx="3">
                  <c:v>-13.05</c:v>
                </c:pt>
                <c:pt idx="4">
                  <c:v>-2.13</c:v>
                </c:pt>
              </c:numCache>
            </c:numRef>
          </c:val>
          <c:smooth val="0"/>
          <c:extLst>
            <c:ext xmlns:c16="http://schemas.microsoft.com/office/drawing/2014/chart" uri="{C3380CC4-5D6E-409C-BE32-E72D297353CC}">
              <c16:uniqueId val="{00000002-2BDE-4D5E-89E6-FE4C9A797C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CD5-43D3-A07A-FDDC418D32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D5-43D3-A07A-FDDC418D320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CD5-43D3-A07A-FDDC418D3206}"/>
            </c:ext>
          </c:extLst>
        </c:ser>
        <c:ser>
          <c:idx val="3"/>
          <c:order val="3"/>
          <c:tx>
            <c:strRef>
              <c:f>データシート!$A$30</c:f>
              <c:strCache>
                <c:ptCount val="1"/>
                <c:pt idx="0">
                  <c:v>益城町産業団地特別会計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#N/A</c:v>
                </c:pt>
                <c:pt idx="5">
                  <c:v>0.1</c:v>
                </c:pt>
                <c:pt idx="6">
                  <c:v>#N/A</c:v>
                </c:pt>
                <c:pt idx="7">
                  <c:v>0.09</c:v>
                </c:pt>
                <c:pt idx="8">
                  <c:v>#N/A</c:v>
                </c:pt>
                <c:pt idx="9">
                  <c:v>0</c:v>
                </c:pt>
              </c:numCache>
            </c:numRef>
          </c:val>
          <c:extLst>
            <c:ext xmlns:c16="http://schemas.microsoft.com/office/drawing/2014/chart" uri="{C3380CC4-5D6E-409C-BE32-E72D297353CC}">
              <c16:uniqueId val="{00000003-5CD5-43D3-A07A-FDDC418D3206}"/>
            </c:ext>
          </c:extLst>
        </c:ser>
        <c:ser>
          <c:idx val="4"/>
          <c:order val="4"/>
          <c:tx>
            <c:strRef>
              <c:f>データシート!$A$31</c:f>
              <c:strCache>
                <c:ptCount val="1"/>
                <c:pt idx="0">
                  <c:v>益城町後期高齢者医療特別会計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4.83</c:v>
                </c:pt>
                <c:pt idx="4">
                  <c:v>#N/A</c:v>
                </c:pt>
                <c:pt idx="5">
                  <c:v>5.32</c:v>
                </c:pt>
                <c:pt idx="6">
                  <c:v>#N/A</c:v>
                </c:pt>
                <c:pt idx="7">
                  <c:v>0.2</c:v>
                </c:pt>
                <c:pt idx="8">
                  <c:v>#N/A</c:v>
                </c:pt>
                <c:pt idx="9">
                  <c:v>0.23</c:v>
                </c:pt>
              </c:numCache>
            </c:numRef>
          </c:val>
          <c:extLst>
            <c:ext xmlns:c16="http://schemas.microsoft.com/office/drawing/2014/chart" uri="{C3380CC4-5D6E-409C-BE32-E72D297353CC}">
              <c16:uniqueId val="{00000004-5CD5-43D3-A07A-FDDC418D3206}"/>
            </c:ext>
          </c:extLst>
        </c:ser>
        <c:ser>
          <c:idx val="5"/>
          <c:order val="5"/>
          <c:tx>
            <c:strRef>
              <c:f>データシート!$A$32</c:f>
              <c:strCache>
                <c:ptCount val="1"/>
                <c:pt idx="0">
                  <c:v>益城町下水道事業会計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2.83</c:v>
                </c:pt>
                <c:pt idx="2">
                  <c:v>#N/A</c:v>
                </c:pt>
                <c:pt idx="3">
                  <c:v>0</c:v>
                </c:pt>
                <c:pt idx="4">
                  <c:v>#N/A</c:v>
                </c:pt>
                <c:pt idx="5">
                  <c:v>0</c:v>
                </c:pt>
                <c:pt idx="6">
                  <c:v>#N/A</c:v>
                </c:pt>
                <c:pt idx="7">
                  <c:v>0.79</c:v>
                </c:pt>
                <c:pt idx="8">
                  <c:v>#N/A</c:v>
                </c:pt>
                <c:pt idx="9">
                  <c:v>2.71</c:v>
                </c:pt>
              </c:numCache>
            </c:numRef>
          </c:val>
          <c:extLst>
            <c:ext xmlns:c16="http://schemas.microsoft.com/office/drawing/2014/chart" uri="{C3380CC4-5D6E-409C-BE32-E72D297353CC}">
              <c16:uniqueId val="{00000005-5CD5-43D3-A07A-FDDC418D3206}"/>
            </c:ext>
          </c:extLst>
        </c:ser>
        <c:ser>
          <c:idx val="6"/>
          <c:order val="6"/>
          <c:tx>
            <c:strRef>
              <c:f>データシート!$A$33</c:f>
              <c:strCache>
                <c:ptCount val="1"/>
                <c:pt idx="0">
                  <c:v>益城町介護保険特別会計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5.39</c:v>
                </c:pt>
                <c:pt idx="2">
                  <c:v>#N/A</c:v>
                </c:pt>
                <c:pt idx="3">
                  <c:v>2.7</c:v>
                </c:pt>
                <c:pt idx="4">
                  <c:v>#N/A</c:v>
                </c:pt>
                <c:pt idx="5">
                  <c:v>1.73</c:v>
                </c:pt>
                <c:pt idx="6">
                  <c:v>#N/A</c:v>
                </c:pt>
                <c:pt idx="7">
                  <c:v>1.77</c:v>
                </c:pt>
                <c:pt idx="8">
                  <c:v>#N/A</c:v>
                </c:pt>
                <c:pt idx="9">
                  <c:v>3.34</c:v>
                </c:pt>
              </c:numCache>
            </c:numRef>
          </c:val>
          <c:extLst>
            <c:ext xmlns:c16="http://schemas.microsoft.com/office/drawing/2014/chart" uri="{C3380CC4-5D6E-409C-BE32-E72D297353CC}">
              <c16:uniqueId val="{00000006-5CD5-43D3-A07A-FDDC418D3206}"/>
            </c:ext>
          </c:extLst>
        </c:ser>
        <c:ser>
          <c:idx val="7"/>
          <c:order val="7"/>
          <c:tx>
            <c:strRef>
              <c:f>データシート!$A$34</c:f>
              <c:strCache>
                <c:ptCount val="1"/>
                <c:pt idx="0">
                  <c:v>益城町国民健康保険特別会計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6.21</c:v>
                </c:pt>
                <c:pt idx="2">
                  <c:v>#N/A</c:v>
                </c:pt>
                <c:pt idx="3">
                  <c:v>14.57</c:v>
                </c:pt>
                <c:pt idx="4">
                  <c:v>3.67</c:v>
                </c:pt>
                <c:pt idx="5">
                  <c:v>#N/A</c:v>
                </c:pt>
                <c:pt idx="6">
                  <c:v>#N/A</c:v>
                </c:pt>
                <c:pt idx="7">
                  <c:v>4.4800000000000004</c:v>
                </c:pt>
                <c:pt idx="8">
                  <c:v>#N/A</c:v>
                </c:pt>
                <c:pt idx="9">
                  <c:v>4.09</c:v>
                </c:pt>
              </c:numCache>
            </c:numRef>
          </c:val>
          <c:extLst>
            <c:ext xmlns:c16="http://schemas.microsoft.com/office/drawing/2014/chart" uri="{C3380CC4-5D6E-409C-BE32-E72D297353CC}">
              <c16:uniqueId val="{00000007-5CD5-43D3-A07A-FDDC418D3206}"/>
            </c:ext>
          </c:extLst>
        </c:ser>
        <c:ser>
          <c:idx val="8"/>
          <c:order val="8"/>
          <c:tx>
            <c:strRef>
              <c:f>データシート!$A$35</c:f>
              <c:strCache>
                <c:ptCount val="1"/>
                <c:pt idx="0">
                  <c:v>益城町水道事業会計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11.4</c:v>
                </c:pt>
                <c:pt idx="2">
                  <c:v>#N/A</c:v>
                </c:pt>
                <c:pt idx="3">
                  <c:v>9.3000000000000007</c:v>
                </c:pt>
                <c:pt idx="4">
                  <c:v>#N/A</c:v>
                </c:pt>
                <c:pt idx="5">
                  <c:v>8.0500000000000007</c:v>
                </c:pt>
                <c:pt idx="6">
                  <c:v>#N/A</c:v>
                </c:pt>
                <c:pt idx="7">
                  <c:v>6.65</c:v>
                </c:pt>
                <c:pt idx="8">
                  <c:v>#N/A</c:v>
                </c:pt>
                <c:pt idx="9">
                  <c:v>6.9</c:v>
                </c:pt>
              </c:numCache>
            </c:numRef>
          </c:val>
          <c:extLst>
            <c:ext xmlns:c16="http://schemas.microsoft.com/office/drawing/2014/chart" uri="{C3380CC4-5D6E-409C-BE32-E72D297353CC}">
              <c16:uniqueId val="{00000008-5CD5-43D3-A07A-FDDC418D320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14.66</c:v>
                </c:pt>
                <c:pt idx="2">
                  <c:v>#N/A</c:v>
                </c:pt>
                <c:pt idx="3">
                  <c:v>10.28</c:v>
                </c:pt>
                <c:pt idx="4">
                  <c:v>#N/A</c:v>
                </c:pt>
                <c:pt idx="5">
                  <c:v>25.61</c:v>
                </c:pt>
                <c:pt idx="6">
                  <c:v>#N/A</c:v>
                </c:pt>
                <c:pt idx="7">
                  <c:v>11.69</c:v>
                </c:pt>
                <c:pt idx="8">
                  <c:v>#N/A</c:v>
                </c:pt>
                <c:pt idx="9">
                  <c:v>9.0299999999999994</c:v>
                </c:pt>
              </c:numCache>
            </c:numRef>
          </c:val>
          <c:extLst>
            <c:ext xmlns:c16="http://schemas.microsoft.com/office/drawing/2014/chart" uri="{C3380CC4-5D6E-409C-BE32-E72D297353CC}">
              <c16:uniqueId val="{00000009-5CD5-43D3-A07A-FDDC418D32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1520</c:v>
                </c:pt>
                <c:pt idx="5">
                  <c:v>1896</c:v>
                </c:pt>
                <c:pt idx="8">
                  <c:v>1866</c:v>
                </c:pt>
                <c:pt idx="11">
                  <c:v>1954</c:v>
                </c:pt>
                <c:pt idx="14">
                  <c:v>2378</c:v>
                </c:pt>
              </c:numCache>
            </c:numRef>
          </c:val>
          <c:extLst>
            <c:ext xmlns:c16="http://schemas.microsoft.com/office/drawing/2014/chart" uri="{C3380CC4-5D6E-409C-BE32-E72D297353CC}">
              <c16:uniqueId val="{00000000-1929-49B9-8906-A7D2297F44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29-49B9-8906-A7D2297F44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929-49B9-8906-A7D2297F44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8</c:v>
                </c:pt>
                <c:pt idx="6">
                  <c:v>9</c:v>
                </c:pt>
                <c:pt idx="9">
                  <c:v>9</c:v>
                </c:pt>
                <c:pt idx="12">
                  <c:v>8</c:v>
                </c:pt>
              </c:numCache>
            </c:numRef>
          </c:val>
          <c:extLst>
            <c:ext xmlns:c16="http://schemas.microsoft.com/office/drawing/2014/chart" uri="{C3380CC4-5D6E-409C-BE32-E72D297353CC}">
              <c16:uniqueId val="{00000003-1929-49B9-8906-A7D2297F44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546</c:v>
                </c:pt>
                <c:pt idx="3">
                  <c:v>497</c:v>
                </c:pt>
                <c:pt idx="6">
                  <c:v>536</c:v>
                </c:pt>
                <c:pt idx="9">
                  <c:v>477</c:v>
                </c:pt>
                <c:pt idx="12">
                  <c:v>487</c:v>
                </c:pt>
              </c:numCache>
            </c:numRef>
          </c:val>
          <c:extLst>
            <c:ext xmlns:c16="http://schemas.microsoft.com/office/drawing/2014/chart" uri="{C3380CC4-5D6E-409C-BE32-E72D297353CC}">
              <c16:uniqueId val="{00000004-1929-49B9-8906-A7D2297F44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29-49B9-8906-A7D2297F44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29-49B9-8906-A7D2297F44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1602</c:v>
                </c:pt>
                <c:pt idx="3">
                  <c:v>1941</c:v>
                </c:pt>
                <c:pt idx="6">
                  <c:v>2136</c:v>
                </c:pt>
                <c:pt idx="9">
                  <c:v>2281</c:v>
                </c:pt>
                <c:pt idx="12">
                  <c:v>2581</c:v>
                </c:pt>
              </c:numCache>
            </c:numRef>
          </c:val>
          <c:extLst>
            <c:ext xmlns:c16="http://schemas.microsoft.com/office/drawing/2014/chart" uri="{C3380CC4-5D6E-409C-BE32-E72D297353CC}">
              <c16:uniqueId val="{00000007-1929-49B9-8906-A7D2297F44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632</c:v>
                </c:pt>
                <c:pt idx="2">
                  <c:v>#N/A</c:v>
                </c:pt>
                <c:pt idx="3">
                  <c:v>#N/A</c:v>
                </c:pt>
                <c:pt idx="4">
                  <c:v>550</c:v>
                </c:pt>
                <c:pt idx="5">
                  <c:v>#N/A</c:v>
                </c:pt>
                <c:pt idx="6">
                  <c:v>#N/A</c:v>
                </c:pt>
                <c:pt idx="7">
                  <c:v>815</c:v>
                </c:pt>
                <c:pt idx="8">
                  <c:v>#N/A</c:v>
                </c:pt>
                <c:pt idx="9">
                  <c:v>#N/A</c:v>
                </c:pt>
                <c:pt idx="10">
                  <c:v>813</c:v>
                </c:pt>
                <c:pt idx="11">
                  <c:v>#N/A</c:v>
                </c:pt>
                <c:pt idx="12">
                  <c:v>#N/A</c:v>
                </c:pt>
                <c:pt idx="13">
                  <c:v>698</c:v>
                </c:pt>
                <c:pt idx="14">
                  <c:v>#N/A</c:v>
                </c:pt>
              </c:numCache>
            </c:numRef>
          </c:val>
          <c:smooth val="0"/>
          <c:extLst>
            <c:ext xmlns:c16="http://schemas.microsoft.com/office/drawing/2014/chart" uri="{C3380CC4-5D6E-409C-BE32-E72D297353CC}">
              <c16:uniqueId val="{00000008-1929-49B9-8906-A7D2297F44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34896</c:v>
                </c:pt>
                <c:pt idx="5">
                  <c:v>34683</c:v>
                </c:pt>
                <c:pt idx="8">
                  <c:v>37744</c:v>
                </c:pt>
                <c:pt idx="11">
                  <c:v>38399</c:v>
                </c:pt>
                <c:pt idx="14">
                  <c:v>37708</c:v>
                </c:pt>
              </c:numCache>
            </c:numRef>
          </c:val>
          <c:extLst>
            <c:ext xmlns:c16="http://schemas.microsoft.com/office/drawing/2014/chart" uri="{C3380CC4-5D6E-409C-BE32-E72D297353CC}">
              <c16:uniqueId val="{00000000-CA7B-4BBC-98E3-746650797F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6723</c:v>
                </c:pt>
                <c:pt idx="5">
                  <c:v>6694</c:v>
                </c:pt>
                <c:pt idx="8">
                  <c:v>6869</c:v>
                </c:pt>
                <c:pt idx="11">
                  <c:v>6796</c:v>
                </c:pt>
                <c:pt idx="14">
                  <c:v>6908</c:v>
                </c:pt>
              </c:numCache>
            </c:numRef>
          </c:val>
          <c:extLst>
            <c:ext xmlns:c16="http://schemas.microsoft.com/office/drawing/2014/chart" uri="{C3380CC4-5D6E-409C-BE32-E72D297353CC}">
              <c16:uniqueId val="{00000001-CA7B-4BBC-98E3-746650797F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6528</c:v>
                </c:pt>
                <c:pt idx="5">
                  <c:v>8212</c:v>
                </c:pt>
                <c:pt idx="8">
                  <c:v>8317</c:v>
                </c:pt>
                <c:pt idx="11">
                  <c:v>9459</c:v>
                </c:pt>
                <c:pt idx="14">
                  <c:v>9543</c:v>
                </c:pt>
              </c:numCache>
            </c:numRef>
          </c:val>
          <c:extLst>
            <c:ext xmlns:c16="http://schemas.microsoft.com/office/drawing/2014/chart" uri="{C3380CC4-5D6E-409C-BE32-E72D297353CC}">
              <c16:uniqueId val="{00000002-CA7B-4BBC-98E3-746650797F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7B-4BBC-98E3-746650797F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7B-4BBC-98E3-746650797F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7B-4BBC-98E3-746650797F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7B-4BBC-98E3-746650797F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83</c:v>
                </c:pt>
                <c:pt idx="3">
                  <c:v>72</c:v>
                </c:pt>
                <c:pt idx="6">
                  <c:v>55</c:v>
                </c:pt>
                <c:pt idx="9">
                  <c:v>46</c:v>
                </c:pt>
                <c:pt idx="12">
                  <c:v>37</c:v>
                </c:pt>
              </c:numCache>
            </c:numRef>
          </c:val>
          <c:extLst>
            <c:ext xmlns:c16="http://schemas.microsoft.com/office/drawing/2014/chart" uri="{C3380CC4-5D6E-409C-BE32-E72D297353CC}">
              <c16:uniqueId val="{00000007-CA7B-4BBC-98E3-746650797F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6234</c:v>
                </c:pt>
                <c:pt idx="3">
                  <c:v>6330</c:v>
                </c:pt>
                <c:pt idx="6">
                  <c:v>6319</c:v>
                </c:pt>
                <c:pt idx="9">
                  <c:v>6395</c:v>
                </c:pt>
                <c:pt idx="12">
                  <c:v>6810</c:v>
                </c:pt>
              </c:numCache>
            </c:numRef>
          </c:val>
          <c:extLst>
            <c:ext xmlns:c16="http://schemas.microsoft.com/office/drawing/2014/chart" uri="{C3380CC4-5D6E-409C-BE32-E72D297353CC}">
              <c16:uniqueId val="{00000008-CA7B-4BBC-98E3-746650797F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A7B-4BBC-98E3-746650797F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44075</c:v>
                </c:pt>
                <c:pt idx="3">
                  <c:v>45938</c:v>
                </c:pt>
                <c:pt idx="6">
                  <c:v>48842</c:v>
                </c:pt>
                <c:pt idx="9">
                  <c:v>49854</c:v>
                </c:pt>
                <c:pt idx="12">
                  <c:v>50276</c:v>
                </c:pt>
              </c:numCache>
            </c:numRef>
          </c:val>
          <c:extLst>
            <c:ext xmlns:c16="http://schemas.microsoft.com/office/drawing/2014/chart" uri="{C3380CC4-5D6E-409C-BE32-E72D297353CC}">
              <c16:uniqueId val="{0000000A-CA7B-4BBC-98E3-746650797F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2244</c:v>
                </c:pt>
                <c:pt idx="2">
                  <c:v>#N/A</c:v>
                </c:pt>
                <c:pt idx="3">
                  <c:v>#N/A</c:v>
                </c:pt>
                <c:pt idx="4">
                  <c:v>2751</c:v>
                </c:pt>
                <c:pt idx="5">
                  <c:v>#N/A</c:v>
                </c:pt>
                <c:pt idx="6">
                  <c:v>#N/A</c:v>
                </c:pt>
                <c:pt idx="7">
                  <c:v>2287</c:v>
                </c:pt>
                <c:pt idx="8">
                  <c:v>#N/A</c:v>
                </c:pt>
                <c:pt idx="9">
                  <c:v>#N/A</c:v>
                </c:pt>
                <c:pt idx="10">
                  <c:v>1640</c:v>
                </c:pt>
                <c:pt idx="11">
                  <c:v>#N/A</c:v>
                </c:pt>
                <c:pt idx="12">
                  <c:v>#N/A</c:v>
                </c:pt>
                <c:pt idx="13">
                  <c:v>2964</c:v>
                </c:pt>
                <c:pt idx="14">
                  <c:v>#N/A</c:v>
                </c:pt>
              </c:numCache>
            </c:numRef>
          </c:val>
          <c:smooth val="0"/>
          <c:extLst>
            <c:ext xmlns:c16="http://schemas.microsoft.com/office/drawing/2014/chart" uri="{C3380CC4-5D6E-409C-BE32-E72D297353CC}">
              <c16:uniqueId val="{0000000B-CA7B-4BBC-98E3-746650797F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1121</c:v>
                </c:pt>
                <c:pt idx="1">
                  <c:v>1122</c:v>
                </c:pt>
                <c:pt idx="2">
                  <c:v>1123</c:v>
                </c:pt>
              </c:numCache>
            </c:numRef>
          </c:val>
          <c:extLst>
            <c:ext xmlns:c16="http://schemas.microsoft.com/office/drawing/2014/chart" uri="{C3380CC4-5D6E-409C-BE32-E72D297353CC}">
              <c16:uniqueId val="{00000000-092E-47ED-AA54-4B3B4C91F4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1836</c:v>
                </c:pt>
                <c:pt idx="1">
                  <c:v>2271</c:v>
                </c:pt>
                <c:pt idx="2">
                  <c:v>2464</c:v>
                </c:pt>
              </c:numCache>
            </c:numRef>
          </c:val>
          <c:extLst>
            <c:ext xmlns:c16="http://schemas.microsoft.com/office/drawing/2014/chart" uri="{C3380CC4-5D6E-409C-BE32-E72D297353CC}">
              <c16:uniqueId val="{00000001-092E-47ED-AA54-4B3B4C91F4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4821</c:v>
                </c:pt>
                <c:pt idx="1">
                  <c:v>5477</c:v>
                </c:pt>
                <c:pt idx="2">
                  <c:v>4976</c:v>
                </c:pt>
              </c:numCache>
            </c:numRef>
          </c:val>
          <c:extLst>
            <c:ext xmlns:c16="http://schemas.microsoft.com/office/drawing/2014/chart" uri="{C3380CC4-5D6E-409C-BE32-E72D297353CC}">
              <c16:uniqueId val="{00000002-092E-47ED-AA54-4B3B4C91F4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災害復旧事業債の元利償還金が</a:t>
          </a:r>
          <a:r>
            <a:rPr kumimoji="1" lang="en-US" altLang="ja-JP" sz="1300">
              <a:latin typeface="ＭＳ Ｐゴシック" panose="020B0600070205080204" pitchFamily="50" charset="-128"/>
              <a:ea typeface="ＭＳ Ｐゴシック" panose="020B0600070205080204" pitchFamily="50" charset="-128"/>
            </a:rPr>
            <a:t>+180,645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）、公営企業地方債繰入見込額は</a:t>
          </a:r>
          <a:r>
            <a:rPr kumimoji="1" lang="en-US" altLang="ja-JP" sz="1300">
              <a:latin typeface="ＭＳ Ｐゴシック" panose="020B0600070205080204" pitchFamily="50" charset="-128"/>
              <a:ea typeface="ＭＳ Ｐゴシック" panose="020B0600070205080204" pitchFamily="50" charset="-128"/>
            </a:rPr>
            <a:t>+9,826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％）となった。また、特定財源の充当額が平成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年熊本地震復興基金及び減債基金（ｸﾞﾘｰﾝﾆｭｰﾃﾞｨｰﾙ分）の公債費充当等により</a:t>
          </a:r>
          <a:r>
            <a:rPr kumimoji="1" lang="en-US" altLang="ja-JP" sz="1300">
              <a:latin typeface="ＭＳ Ｐゴシック" panose="020B0600070205080204" pitchFamily="50" charset="-128"/>
              <a:ea typeface="ＭＳ Ｐゴシック" panose="020B0600070205080204" pitchFamily="50" charset="-128"/>
            </a:rPr>
            <a:t>+232,621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+300.8</a:t>
          </a:r>
          <a:r>
            <a:rPr kumimoji="1" lang="ja-JP" altLang="en-US" sz="1300">
              <a:latin typeface="ＭＳ Ｐゴシック" panose="020B0600070205080204" pitchFamily="50" charset="-128"/>
              <a:ea typeface="ＭＳ Ｐゴシック" panose="020B0600070205080204" pitchFamily="50" charset="-128"/>
            </a:rPr>
            <a:t>％）、災害復旧費等基準財政需要額が</a:t>
          </a:r>
          <a:r>
            <a:rPr kumimoji="1" lang="en-US" altLang="ja-JP" sz="1300">
              <a:latin typeface="ＭＳ Ｐゴシック" panose="020B0600070205080204" pitchFamily="50" charset="-128"/>
              <a:ea typeface="ＭＳ Ｐゴシック" panose="020B0600070205080204" pitchFamily="50" charset="-128"/>
            </a:rPr>
            <a:t>+210,852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+25.2</a:t>
          </a:r>
          <a:r>
            <a:rPr kumimoji="1" lang="ja-JP" altLang="en-US" sz="1300">
              <a:latin typeface="ＭＳ Ｐゴシック" panose="020B0600070205080204" pitchFamily="50" charset="-128"/>
              <a:ea typeface="ＭＳ Ｐゴシック" panose="020B0600070205080204" pitchFamily="50" charset="-128"/>
            </a:rPr>
            <a:t>％）となり、分子全体としては▲</a:t>
          </a:r>
          <a:r>
            <a:rPr kumimoji="1" lang="en-US" altLang="ja-JP" sz="1300">
              <a:latin typeface="ＭＳ Ｐゴシック" panose="020B0600070205080204" pitchFamily="50" charset="-128"/>
              <a:ea typeface="ＭＳ Ｐゴシック" panose="020B0600070205080204" pitchFamily="50" charset="-128"/>
            </a:rPr>
            <a:t>116,843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a:t>
          </a:r>
        </a:p>
        <a:p>
          <a:r>
            <a:rPr kumimoji="1" lang="ja-JP" altLang="en-US" sz="1400">
              <a:latin typeface="ＭＳ ゴシック" pitchFamily="49" charset="-128"/>
              <a:ea typeface="ＭＳ ゴシック" pitchFamily="49" charset="-128"/>
            </a:rPr>
            <a:t>緊急防災・減災事業、公共事業等（街路、都市再生他）の財源となる起債が</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）。下水道事業会計繰入見込額</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（充当可能額）</a:t>
          </a:r>
        </a:p>
        <a:p>
          <a:r>
            <a:rPr kumimoji="1" lang="ja-JP" altLang="en-US" sz="1400">
              <a:latin typeface="ＭＳ ゴシック" pitchFamily="49" charset="-128"/>
              <a:ea typeface="ＭＳ ゴシック" pitchFamily="49" charset="-128"/>
            </a:rPr>
            <a:t>災害対策債の償還により残高が減少したことで、基準財政需要額算入見込額▲</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熊本県益城町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公共下水道建設基金に条例規定分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百万円を繰り入れ、利子分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百円を積み立てた。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基金残高合計が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年熊本地震からの復旧・復興事業の推進に伴い、国県補助、地方債借入に伴う交付税措置等で賄いきれない費用を基金繰入で対応予定。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元年度に完成した災害公営住宅にかかる家賃低廉化補助金については、災害公営住宅整備事業債の償還財源及び住宅の維持補修費等に充当し、なお剰余が生じる場合は、将来的な施設改修等の費用として、減債基金へ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地域福祉基金：障がい者、高齢者の地域保健福祉の増進にかかる事業の財源とするため。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公共施設整備基金：公共施設整備の財源不足に対応するため。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年熊本地震復興基金：市町村創意工夫事業（被災者・被災地の支援）の財源とするため。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公共下水道建設基金：公共下水道施設整備の財源不足に対応するため。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公園整備基金：公園整備の財源不足に対応するため。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公共施設整備基金：条例分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百万円を一般会計へ繰り入れ、利子分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公共下水道建設基金：条例規定分及び利子分の積立てにより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公園整備基金：利子分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基金設置の目的に沿い運用を行う。平成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年度までに全額繰入予定（期間満了）。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的な財政運営の見通しを立てつつ、事務事業の見直しや効率的な予算執行などの収支改善に取り組むことにより、今後の復旧・復興事業の進捗によって新たな課題が生じる可能性もあるため、適切に基金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現在は、条例で定められた額及び運用益を積立てている。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復旧・復興事業の進展による事業費及び借入地方債償還の財源不足に充当する予定。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将来的には、収支見込により適切な積立額を設定する必要がある。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災害対策債の財源として、国グリーンニューディール基金から交付された減災基金を毎年、取り崩している。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災害公営住宅整備に伴う家賃低廉化補助金については住宅管理費及び公債費に充当し、余剰分を本基金へ積立てている。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令和７年度から全ての借入分の元金償還が開始され、約２．５億円の公債費増額が見込まれるため、積立額は減少する見込み。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災害公営住宅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年据置後の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年度に償還元金が本格化する。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その後の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年間の償還を続けることになるため、必要に応じて本基金を充当していく。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34,107
33,885
65.68
23,502,433
22,425,121
876,849
9,707,957
50,275,930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災害復旧事業債の本格的な償還が始まり、基準財政需要額が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％ではあるものの、税収の増加（区画整理に伴う人口増）等で、基準財政収入額が</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％と同等の増加率となったことで、財政力指数は微増。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数年は災害復旧事業債をはじめとした交付税算入対象の起債償還額が多くあり、基準財政需要額は増加傾向の見込み。歳入確保については、債権管理の強化、定住促進、</a:t>
          </a:r>
          <a:r>
            <a:rPr kumimoji="1" lang="en-US" altLang="ja-JP" sz="1300">
              <a:latin typeface="ＭＳ Ｐゴシック" panose="020B0600070205080204" pitchFamily="50" charset="-128"/>
              <a:ea typeface="ＭＳ Ｐゴシック" panose="020B0600070205080204" pitchFamily="50" charset="-128"/>
            </a:rPr>
            <a:t>TSMC</a:t>
          </a:r>
          <a:r>
            <a:rPr kumimoji="1" lang="ja-JP" altLang="en-US" sz="1300">
              <a:latin typeface="ＭＳ Ｐゴシック" panose="020B0600070205080204" pitchFamily="50" charset="-128"/>
              <a:ea typeface="ＭＳ Ｐゴシック" panose="020B0600070205080204" pitchFamily="50" charset="-128"/>
            </a:rPr>
            <a:t>関連、県による熊本空港周辺開発構想との連携等による税収増を図っていく。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346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212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148872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810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108655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07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83555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分子要因（経常経費充当一般財源）として、給与改定等による人件費、私立保育所等運営給付費、下水道繰出金による補助費、厚生年金保険料による物件費、繰出金、公債費等により、全体で前年度比</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分母要因（経常一般財源）は、町税、普通交付税等により、全体で前年度比</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分子増＞分母増により、経常収支比率が前年度比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事務事業について計画的な見直し、会計年度職員の人件費削減により経常経費の削減に努める。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9207</xdr:rowOff>
    </xdr:from>
    <xdr:to>
      <xdr:col>23</xdr:col>
      <xdr:colOff>133350</xdr:colOff>
      <xdr:row>65</xdr:row>
      <xdr:rowOff>91122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82007"/>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26353</xdr:rowOff>
    </xdr:from>
    <xdr:to>
      <xdr:col>19</xdr:col>
      <xdr:colOff>133350</xdr:colOff>
      <xdr:row>64</xdr:row>
      <xdr:rowOff>9207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56253"/>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131445</xdr:rowOff>
    </xdr:from>
    <xdr:to>
      <xdr:col>15</xdr:col>
      <xdr:colOff>82550</xdr:colOff>
      <xdr:row>62</xdr:row>
      <xdr:rowOff>26353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8989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131445</xdr:rowOff>
    </xdr:from>
    <xdr:to>
      <xdr:col>11</xdr:col>
      <xdr:colOff>31750</xdr:colOff>
      <xdr:row>64</xdr:row>
      <xdr:rowOff>117793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89895"/>
          <a:ext cx="889000" cy="5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40322</xdr:rowOff>
    </xdr:from>
    <xdr:to>
      <xdr:col>23</xdr:col>
      <xdr:colOff>184150</xdr:colOff>
      <xdr:row>65</xdr:row>
      <xdr:rowOff>141922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129857</xdr:rowOff>
    </xdr:from>
    <xdr:to>
      <xdr:col>19</xdr:col>
      <xdr:colOff>184150</xdr:colOff>
      <xdr:row>64</xdr:row>
      <xdr:rowOff>60007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44784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1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147003</xdr:rowOff>
    </xdr:from>
    <xdr:to>
      <xdr:col>15</xdr:col>
      <xdr:colOff>133350</xdr:colOff>
      <xdr:row>62</xdr:row>
      <xdr:rowOff>77153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87330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80645</xdr:rowOff>
    </xdr:from>
    <xdr:to>
      <xdr:col>11</xdr:col>
      <xdr:colOff>82550</xdr:colOff>
      <xdr:row>62</xdr:row>
      <xdr:rowOff>10795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167022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66993</xdr:rowOff>
    </xdr:from>
    <xdr:to>
      <xdr:col>7</xdr:col>
      <xdr:colOff>31750</xdr:colOff>
      <xdr:row>64</xdr:row>
      <xdr:rowOff>168593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153370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人件費については、定年延長移行期間に伴う退職手当組合負担金（</a:t>
          </a:r>
          <a:r>
            <a:rPr kumimoji="1" lang="en-US" altLang="ja-JP" sz="1200">
              <a:latin typeface="ＭＳ Ｐゴシック" panose="020B0600070205080204" pitchFamily="50" charset="-128"/>
              <a:ea typeface="ＭＳ Ｐゴシック" panose="020B0600070205080204" pitchFamily="50" charset="-128"/>
            </a:rPr>
            <a:t>+111,158</a:t>
          </a:r>
          <a:r>
            <a:rPr kumimoji="1" lang="ja-JP" altLang="en-US" sz="1200">
              <a:latin typeface="ＭＳ Ｐゴシック" panose="020B0600070205080204" pitchFamily="50" charset="-128"/>
              <a:ea typeface="ＭＳ Ｐゴシック" panose="020B0600070205080204" pitchFamily="50" charset="-128"/>
            </a:rPr>
            <a:t>千円）、給与改定等による会計年度職員報酬（</a:t>
          </a:r>
          <a:r>
            <a:rPr kumimoji="1" lang="en-US" altLang="ja-JP" sz="1200">
              <a:latin typeface="ＭＳ Ｐゴシック" panose="020B0600070205080204" pitchFamily="50" charset="-128"/>
              <a:ea typeface="ＭＳ Ｐゴシック" panose="020B0600070205080204" pitchFamily="50" charset="-128"/>
            </a:rPr>
            <a:t>+150,148</a:t>
          </a:r>
          <a:r>
            <a:rPr kumimoji="1" lang="ja-JP" altLang="en-US" sz="1200">
              <a:latin typeface="ＭＳ Ｐゴシック" panose="020B0600070205080204" pitchFamily="50" charset="-128"/>
              <a:ea typeface="ＭＳ Ｐゴシック" panose="020B0600070205080204" pitchFamily="50" charset="-128"/>
            </a:rPr>
            <a:t>千円）が主な要因で前年度比</a:t>
          </a:r>
          <a:r>
            <a:rPr kumimoji="1" lang="en-US" altLang="ja-JP" sz="1200">
              <a:latin typeface="ＭＳ Ｐゴシック" panose="020B0600070205080204" pitchFamily="50" charset="-128"/>
              <a:ea typeface="ＭＳ Ｐゴシック" panose="020B0600070205080204" pitchFamily="50" charset="-128"/>
            </a:rPr>
            <a:t>+8.5</a:t>
          </a:r>
          <a:r>
            <a:rPr kumimoji="1" lang="ja-JP" altLang="en-US" sz="1200">
              <a:latin typeface="ＭＳ Ｐゴシック" panose="020B0600070205080204" pitchFamily="50" charset="-128"/>
              <a:ea typeface="ＭＳ Ｐゴシック" panose="020B0600070205080204" pitchFamily="50" charset="-128"/>
            </a:rPr>
            <a:t>％。物件費については、ふるさと納税委託料（▲</a:t>
          </a:r>
          <a:r>
            <a:rPr kumimoji="1" lang="en-US" altLang="ja-JP" sz="1200">
              <a:latin typeface="ＭＳ Ｐゴシック" panose="020B0600070205080204" pitchFamily="50" charset="-128"/>
              <a:ea typeface="ＭＳ Ｐゴシック" panose="020B0600070205080204" pitchFamily="50" charset="-128"/>
            </a:rPr>
            <a:t>96,583</a:t>
          </a:r>
          <a:r>
            <a:rPr kumimoji="1" lang="ja-JP" altLang="en-US" sz="1200">
              <a:latin typeface="ＭＳ Ｐゴシック" panose="020B0600070205080204" pitchFamily="50" charset="-128"/>
              <a:ea typeface="ＭＳ Ｐゴシック" panose="020B0600070205080204" pitchFamily="50" charset="-128"/>
            </a:rPr>
            <a:t>千円）、同決済等手数料（▲</a:t>
          </a:r>
          <a:r>
            <a:rPr kumimoji="1" lang="en-US" altLang="ja-JP" sz="1200">
              <a:latin typeface="ＭＳ Ｐゴシック" panose="020B0600070205080204" pitchFamily="50" charset="-128"/>
              <a:ea typeface="ＭＳ Ｐゴシック" panose="020B0600070205080204" pitchFamily="50" charset="-128"/>
            </a:rPr>
            <a:t>31,276</a:t>
          </a:r>
          <a:r>
            <a:rPr kumimoji="1" lang="ja-JP" altLang="en-US" sz="1200">
              <a:latin typeface="ＭＳ Ｐゴシック" panose="020B0600070205080204" pitchFamily="50" charset="-128"/>
              <a:ea typeface="ＭＳ Ｐゴシック" panose="020B0600070205080204" pitchFamily="50" charset="-128"/>
            </a:rPr>
            <a:t>千円）により前年度比▲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人当たり人件費・物件費等決算額は増となり、類似団体平均を上回っているが、平成２８年熊本地震からの復旧・復興事業のために確保した任期付職員等の人件費が令和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年度をピークに減少していることで、類似団体に近い額になってきている。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164393</xdr:rowOff>
    </xdr:from>
    <xdr:to>
      <xdr:col>23</xdr:col>
      <xdr:colOff>133350</xdr:colOff>
      <xdr:row>83</xdr:row>
      <xdr:rowOff>168032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394743"/>
          <a:ext cx="8382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141736</xdr:rowOff>
    </xdr:from>
    <xdr:to>
      <xdr:col>19</xdr:col>
      <xdr:colOff>133350</xdr:colOff>
      <xdr:row>83</xdr:row>
      <xdr:rowOff>164393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372086"/>
          <a:ext cx="889000" cy="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141736</xdr:rowOff>
    </xdr:from>
    <xdr:to>
      <xdr:col>15</xdr:col>
      <xdr:colOff>82550</xdr:colOff>
      <xdr:row>84</xdr:row>
      <xdr:rowOff>78665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372086"/>
          <a:ext cx="889000" cy="10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78001</xdr:rowOff>
    </xdr:from>
    <xdr:to>
      <xdr:col>11</xdr:col>
      <xdr:colOff>31750</xdr:colOff>
      <xdr:row>84</xdr:row>
      <xdr:rowOff>78665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479801"/>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117232</xdr:rowOff>
    </xdr:from>
    <xdr:to>
      <xdr:col>23</xdr:col>
      <xdr:colOff>184150</xdr:colOff>
      <xdr:row>84</xdr:row>
      <xdr:rowOff>47382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34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89309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31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113593</xdr:rowOff>
    </xdr:from>
    <xdr:to>
      <xdr:col>19</xdr:col>
      <xdr:colOff>184150</xdr:colOff>
      <xdr:row>84</xdr:row>
      <xdr:rowOff>43743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3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28520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43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90936</xdr:rowOff>
    </xdr:from>
    <xdr:to>
      <xdr:col>15</xdr:col>
      <xdr:colOff>133350</xdr:colOff>
      <xdr:row>84</xdr:row>
      <xdr:rowOff>21086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32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5863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40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27865</xdr:rowOff>
    </xdr:from>
    <xdr:to>
      <xdr:col>11</xdr:col>
      <xdr:colOff>82550</xdr:colOff>
      <xdr:row>84</xdr:row>
      <xdr:rowOff>129465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42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114242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51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27201</xdr:rowOff>
    </xdr:from>
    <xdr:to>
      <xdr:col>7</xdr:col>
      <xdr:colOff>31750</xdr:colOff>
      <xdr:row>84</xdr:row>
      <xdr:rowOff>128801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42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113578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51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からの復旧・復興事業に伴う任期付職員確保のため、類似団体平均より低い水準が続いているが、復旧・復興事業の完了にあわせて任期付職員が減員となることで、ライパレス指数も上昇することが予想される。併せて、級別職務分類表及び各種手当の点検・見直し等により、より一層の給与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81</xdr:row>
      <xdr:rowOff>166007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00175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96157</xdr:rowOff>
    </xdr:from>
    <xdr:to>
      <xdr:col>77</xdr:col>
      <xdr:colOff>44450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38121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96157</xdr:rowOff>
    </xdr:from>
    <xdr:to>
      <xdr:col>72</xdr:col>
      <xdr:colOff>203200</xdr:colOff>
      <xdr:row>80</xdr:row>
      <xdr:rowOff>113393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38121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113393</xdr:rowOff>
    </xdr:from>
    <xdr:to>
      <xdr:col>68</xdr:col>
      <xdr:colOff>152400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38293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115207</xdr:rowOff>
    </xdr:from>
    <xdr:to>
      <xdr:col>81</xdr:col>
      <xdr:colOff>95250</xdr:colOff>
      <xdr:row>82</xdr:row>
      <xdr:rowOff>45357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36484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2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45357</xdr:rowOff>
    </xdr:from>
    <xdr:to>
      <xdr:col>73</xdr:col>
      <xdr:colOff>44450</xdr:colOff>
      <xdr:row>80</xdr:row>
      <xdr:rowOff>146957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157134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62593</xdr:rowOff>
    </xdr:from>
    <xdr:to>
      <xdr:col>68</xdr:col>
      <xdr:colOff>203200</xdr:colOff>
      <xdr:row>80</xdr:row>
      <xdr:rowOff>164193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2920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5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97064</xdr:rowOff>
    </xdr:from>
    <xdr:to>
      <xdr:col>64</xdr:col>
      <xdr:colOff>152400</xdr:colOff>
      <xdr:row>81</xdr:row>
      <xdr:rowOff>27214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37391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公共施設の指定管理制度導入、保育所の公私連携化、給食センター調理業務の民間委託等を実施して、職員数の抑制を図っている。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年熊本地震からの復旧・復興事業のために任用した任期付職員が、復旧・復興事業の完了にあわせ減員していくこととなるが、住民サービスの質を低下させることなく、</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やアウトソーシングを進めながら今後も職員数の抑制を図る。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155575</xdr:rowOff>
    </xdr:from>
    <xdr:to>
      <xdr:col>81</xdr:col>
      <xdr:colOff>44450</xdr:colOff>
      <xdr:row>61</xdr:row>
      <xdr:rowOff>166299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614025"/>
          <a:ext cx="8382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166299</xdr:rowOff>
    </xdr:from>
    <xdr:to>
      <xdr:col>77</xdr:col>
      <xdr:colOff>44450</xdr:colOff>
      <xdr:row>62</xdr:row>
      <xdr:rowOff>28363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624749"/>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28363</xdr:rowOff>
    </xdr:from>
    <xdr:to>
      <xdr:col>72</xdr:col>
      <xdr:colOff>203200</xdr:colOff>
      <xdr:row>62</xdr:row>
      <xdr:rowOff>91370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658263"/>
          <a:ext cx="889000" cy="6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91370</xdr:rowOff>
    </xdr:from>
    <xdr:to>
      <xdr:col>68</xdr:col>
      <xdr:colOff>152400</xdr:colOff>
      <xdr:row>62</xdr:row>
      <xdr:rowOff>95391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72127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76852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53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115499</xdr:rowOff>
    </xdr:from>
    <xdr:to>
      <xdr:col>77</xdr:col>
      <xdr:colOff>95250</xdr:colOff>
      <xdr:row>62</xdr:row>
      <xdr:rowOff>45649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5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30426</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660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149013</xdr:rowOff>
    </xdr:from>
    <xdr:to>
      <xdr:col>73</xdr:col>
      <xdr:colOff>44450</xdr:colOff>
      <xdr:row>62</xdr:row>
      <xdr:rowOff>79163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40570</xdr:rowOff>
    </xdr:from>
    <xdr:to>
      <xdr:col>68</xdr:col>
      <xdr:colOff>203200</xdr:colOff>
      <xdr:row>62</xdr:row>
      <xdr:rowOff>142170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7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126947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75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44591</xdr:rowOff>
    </xdr:from>
    <xdr:to>
      <xdr:col>64</xdr:col>
      <xdr:colOff>152400</xdr:colOff>
      <xdr:row>62</xdr:row>
      <xdr:rowOff>146191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6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130968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76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災害復旧事業債の元利償還金、公営企業地方債繰入見込額は増となったが、平成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年熊本地震復興基金及び減債基金（ｸﾞﾘｰﾝﾆｭｰﾃﾞｨｰﾙ分）の公債費充当等による充当可能特定財源額増により、分子要因▲</a:t>
          </a:r>
          <a:r>
            <a:rPr kumimoji="1" lang="en-US" altLang="ja-JP" sz="1200">
              <a:latin typeface="ＭＳ Ｐゴシック" panose="020B0600070205080204" pitchFamily="50" charset="-128"/>
              <a:ea typeface="ＭＳ Ｐゴシック" panose="020B0600070205080204" pitchFamily="50" charset="-128"/>
            </a:rPr>
            <a:t>14.4</a:t>
          </a:r>
          <a:r>
            <a:rPr kumimoji="1" lang="ja-JP" altLang="en-US" sz="1200">
              <a:latin typeface="ＭＳ Ｐゴシック" panose="020B0600070205080204" pitchFamily="50" charset="-128"/>
              <a:ea typeface="ＭＳ Ｐゴシック" panose="020B0600070205080204" pitchFamily="50" charset="-128"/>
            </a:rPr>
            <a:t>％。固定資産税の増等による標準税収入額及び普通交付税額の増により、分母要因</a:t>
          </a:r>
          <a:r>
            <a:rPr kumimoji="1" lang="en-US" altLang="ja-JP" sz="1200">
              <a:latin typeface="ＭＳ Ｐゴシック" panose="020B0600070205080204" pitchFamily="50" charset="-128"/>
              <a:ea typeface="ＭＳ Ｐゴシック" panose="020B0600070205080204" pitchFamily="50" charset="-128"/>
            </a:rPr>
            <a:t>+4.4</a:t>
          </a:r>
          <a:r>
            <a:rPr kumimoji="1" lang="ja-JP" altLang="en-US" sz="1200">
              <a:latin typeface="ＭＳ Ｐゴシック" panose="020B0600070205080204" pitchFamily="50" charset="-128"/>
              <a:ea typeface="ＭＳ Ｐゴシック" panose="020B0600070205080204" pitchFamily="50" charset="-128"/>
            </a:rPr>
            <a:t>％。</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単年度実質公債費比率▲</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ポイント、実質公債費比率</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過年度事業の元金償還開始により、実質公債費比率は増加傾向となり、今後は事業の選択、交付税措置の大きな起債の活用等財源の確保を図る。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55033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871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43</xdr:row>
      <xdr:rowOff>14817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389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138006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906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89746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90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4233</xdr:rowOff>
    </xdr:from>
    <xdr:to>
      <xdr:col>81</xdr:col>
      <xdr:colOff>95250</xdr:colOff>
      <xdr:row>43</xdr:row>
      <xdr:rowOff>105833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147760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災害復旧・復興事業の財源に充てる起債発行額増、下水道事業会計繰入見込額増により将来負担額増、災害対策債の償還による残高減少で基準財政需要額算入見込額減で充当可能財源減により、分子要因</a:t>
          </a:r>
          <a:r>
            <a:rPr kumimoji="1" lang="en-US" altLang="ja-JP" sz="1300">
              <a:latin typeface="ＭＳ Ｐゴシック" panose="020B0600070205080204" pitchFamily="50" charset="-128"/>
              <a:ea typeface="ＭＳ Ｐゴシック" panose="020B0600070205080204" pitchFamily="50" charset="-128"/>
            </a:rPr>
            <a:t>+80.7</a:t>
          </a:r>
          <a:r>
            <a:rPr kumimoji="1" lang="ja-JP" altLang="en-US" sz="1300">
              <a:latin typeface="ＭＳ Ｐゴシック" panose="020B0600070205080204" pitchFamily="50" charset="-128"/>
              <a:ea typeface="ＭＳ Ｐゴシック" panose="020B0600070205080204" pitchFamily="50" charset="-128"/>
            </a:rPr>
            <a:t>％。標準税収入額及び普通交付税額増等により、分母要因</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分子要因増＞分母要因増により</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ポイント。前年度は復興基金追加配分により一時的に下降。復旧から復興事業へ移行する中、交付税措置の大きな起債活用、公営企業への繰出金精査等により将来負担軽減に努める。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127544</xdr:rowOff>
    </xdr:from>
    <xdr:to>
      <xdr:col>81</xdr:col>
      <xdr:colOff>44450</xdr:colOff>
      <xdr:row>17</xdr:row>
      <xdr:rowOff>65587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699294"/>
          <a:ext cx="838200" cy="28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127544</xdr:rowOff>
    </xdr:from>
    <xdr:to>
      <xdr:col>77</xdr:col>
      <xdr:colOff>44450</xdr:colOff>
      <xdr:row>16</xdr:row>
      <xdr:rowOff>126728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699294"/>
          <a:ext cx="889000" cy="17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126728</xdr:rowOff>
    </xdr:from>
    <xdr:to>
      <xdr:col>72</xdr:col>
      <xdr:colOff>203200</xdr:colOff>
      <xdr:row>17</xdr:row>
      <xdr:rowOff>55245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869928"/>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137069</xdr:rowOff>
    </xdr:from>
    <xdr:to>
      <xdr:col>68</xdr:col>
      <xdr:colOff>152400</xdr:colOff>
      <xdr:row>17</xdr:row>
      <xdr:rowOff>55245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880269"/>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14787</xdr:rowOff>
    </xdr:from>
    <xdr:to>
      <xdr:col>81</xdr:col>
      <xdr:colOff>95250</xdr:colOff>
      <xdr:row>17</xdr:row>
      <xdr:rowOff>116387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9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158314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901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76744</xdr:rowOff>
    </xdr:from>
    <xdr:to>
      <xdr:col>77</xdr:col>
      <xdr:colOff>95250</xdr:colOff>
      <xdr:row>16</xdr:row>
      <xdr:rowOff>6894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6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163121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73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75928</xdr:rowOff>
    </xdr:from>
    <xdr:to>
      <xdr:col>73</xdr:col>
      <xdr:colOff>44450</xdr:colOff>
      <xdr:row>17</xdr:row>
      <xdr:rowOff>6078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8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162305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90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4445</xdr:rowOff>
    </xdr:from>
    <xdr:to>
      <xdr:col>68</xdr:col>
      <xdr:colOff>203200</xdr:colOff>
      <xdr:row>17</xdr:row>
      <xdr:rowOff>106045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90822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00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86269</xdr:rowOff>
    </xdr:from>
    <xdr:to>
      <xdr:col>64</xdr:col>
      <xdr:colOff>152400</xdr:colOff>
      <xdr:row>17</xdr:row>
      <xdr:rowOff>16419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8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1196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91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34,107
33,885
65.68
23,502,433
22,425,121
876,849
9,707,957
50,275,930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定年延長移行期間に伴う退職手当組合負担金、給与改定等による会計年度職員報酬</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年熊本地震からの復旧・復興事業のために任用した任期付職員が、復旧・復興事業の完了にあわせ減員してい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くことや、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公共施設の指定管理制度導入、保育所の公私連携化、給食センター調理業務の民間委託等を実施して職員数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の削減を進めることで人件費抑制を図る。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260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53848</xdr:rowOff>
    </xdr:from>
    <xdr:to>
      <xdr:col>19</xdr:col>
      <xdr:colOff>187325</xdr:colOff>
      <xdr:row>36</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260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36</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0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00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xdr:rowOff>
    </xdr:from>
    <xdr:to>
      <xdr:col>20</xdr:col>
      <xdr:colOff>38100</xdr:colOff>
      <xdr:row>36</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114825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67056</xdr:rowOff>
    </xdr:from>
    <xdr:to>
      <xdr:col>11</xdr:col>
      <xdr:colOff>60325</xdr:colOff>
      <xdr:row>36</xdr:row>
      <xdr:rowOff>168656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人件費削減のために業務委託に切り替えたことによる委託料増や区分の見直しにより物件費としたものにより、また光熱費をはじめとした物価高騰による影響もあって、前年度比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今後も物件費の上昇が予想されるが、業務を精査して効率化に努める。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24130</xdr:rowOff>
    </xdr:from>
    <xdr:to>
      <xdr:col>82</xdr:col>
      <xdr:colOff>107950</xdr:colOff>
      <xdr:row>14</xdr:row>
      <xdr:rowOff>132715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2443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24130</xdr:rowOff>
    </xdr:from>
    <xdr:to>
      <xdr:col>78</xdr:col>
      <xdr:colOff>69850</xdr:colOff>
      <xdr:row>14</xdr:row>
      <xdr:rowOff>24130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24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24130</xdr:rowOff>
    </xdr:from>
    <xdr:to>
      <xdr:col>73</xdr:col>
      <xdr:colOff>180975</xdr:colOff>
      <xdr:row>14</xdr:row>
      <xdr:rowOff>41275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4244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41275</xdr:rowOff>
    </xdr:from>
    <xdr:to>
      <xdr:col>69</xdr:col>
      <xdr:colOff>92075</xdr:colOff>
      <xdr:row>14</xdr:row>
      <xdr:rowOff>41275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441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81915</xdr:rowOff>
    </xdr:from>
    <xdr:to>
      <xdr:col>82</xdr:col>
      <xdr:colOff>158750</xdr:colOff>
      <xdr:row>15</xdr:row>
      <xdr:rowOff>12065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161942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9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144780</xdr:rowOff>
    </xdr:from>
    <xdr:to>
      <xdr:col>78</xdr:col>
      <xdr:colOff>120650</xdr:colOff>
      <xdr:row>14</xdr:row>
      <xdr:rowOff>74930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85107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42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144780</xdr:rowOff>
    </xdr:from>
    <xdr:to>
      <xdr:col>74</xdr:col>
      <xdr:colOff>31750</xdr:colOff>
      <xdr:row>14</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85107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161925</xdr:rowOff>
    </xdr:from>
    <xdr:to>
      <xdr:col>69</xdr:col>
      <xdr:colOff>142875</xdr:colOff>
      <xdr:row>14</xdr:row>
      <xdr:rowOff>92075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102252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161925</xdr:rowOff>
    </xdr:from>
    <xdr:to>
      <xdr:col>65</xdr:col>
      <xdr:colOff>53975</xdr:colOff>
      <xdr:row>14</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102252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子ども医療費や未熟児養育医療助成が減となった一方で、障がい者等に対する社会福祉扶助費の増が上回り、扶助費全体としては増加したが、経常一般財源が増加したことにより比率としては▲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ポイントとなった。子ども、高齢者、障がい者等の扶助費は増加傾向にあるため、事業を峻別しつつ、経常一般財源の確保にも努め、財政運営への影響を抑制していく。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145288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3853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35560</xdr:rowOff>
    </xdr:from>
    <xdr:to>
      <xdr:col>19</xdr:col>
      <xdr:colOff>187325</xdr:colOff>
      <xdr:row>54</xdr:row>
      <xdr:rowOff>145288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2938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54</xdr:row>
      <xdr:rowOff>44704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293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44704</xdr:rowOff>
    </xdr:from>
    <xdr:to>
      <xdr:col>11</xdr:col>
      <xdr:colOff>9525</xdr:colOff>
      <xdr:row>54</xdr:row>
      <xdr:rowOff>53848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3030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94488</xdr:rowOff>
    </xdr:from>
    <xdr:to>
      <xdr:col>20</xdr:col>
      <xdr:colOff>38100</xdr:colOff>
      <xdr:row>55</xdr:row>
      <xdr:rowOff>24638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34815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12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156210</xdr:rowOff>
    </xdr:from>
    <xdr:to>
      <xdr:col>15</xdr:col>
      <xdr:colOff>149225</xdr:colOff>
      <xdr:row>54</xdr:row>
      <xdr:rowOff>86360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96537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165354</xdr:rowOff>
    </xdr:from>
    <xdr:to>
      <xdr:col>11</xdr:col>
      <xdr:colOff>60325</xdr:colOff>
      <xdr:row>54</xdr:row>
      <xdr:rowOff>95504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2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105681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0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xdr:rowOff>
    </xdr:from>
    <xdr:to>
      <xdr:col>6</xdr:col>
      <xdr:colOff>171450</xdr:colOff>
      <xdr:row>54</xdr:row>
      <xdr:rowOff>104648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114825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0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国保特別会計</a:t>
          </a:r>
          <a:r>
            <a:rPr kumimoji="1" lang="en-US" altLang="ja-JP" sz="1300">
              <a:latin typeface="ＭＳ Ｐゴシック" panose="020B0600070205080204" pitchFamily="50" charset="-128"/>
              <a:ea typeface="ＭＳ Ｐゴシック" panose="020B0600070205080204" pitchFamily="50" charset="-128"/>
            </a:rPr>
            <a:t>+3,882</a:t>
          </a:r>
          <a:r>
            <a:rPr kumimoji="1" lang="ja-JP" altLang="en-US" sz="1300">
              <a:latin typeface="ＭＳ Ｐゴシック" panose="020B0600070205080204" pitchFamily="50" charset="-128"/>
              <a:ea typeface="ＭＳ Ｐゴシック" panose="020B0600070205080204" pitchFamily="50" charset="-128"/>
            </a:rPr>
            <a:t>千円、介護特別会計</a:t>
          </a:r>
          <a:r>
            <a:rPr kumimoji="1" lang="en-US" altLang="ja-JP" sz="1300">
              <a:latin typeface="ＭＳ Ｐゴシック" panose="020B0600070205080204" pitchFamily="50" charset="-128"/>
              <a:ea typeface="ＭＳ Ｐゴシック" panose="020B0600070205080204" pitchFamily="50" charset="-128"/>
            </a:rPr>
            <a:t>+102,559</a:t>
          </a:r>
          <a:r>
            <a:rPr kumimoji="1" lang="ja-JP" altLang="en-US" sz="1300">
              <a:latin typeface="ＭＳ Ｐゴシック" panose="020B0600070205080204" pitchFamily="50" charset="-128"/>
              <a:ea typeface="ＭＳ Ｐゴシック" panose="020B0600070205080204" pitchFamily="50" charset="-128"/>
            </a:rPr>
            <a:t>千円、後期高齢者医療特別会計</a:t>
          </a:r>
          <a:r>
            <a:rPr kumimoji="1" lang="en-US" altLang="ja-JP" sz="1300">
              <a:latin typeface="ＭＳ Ｐゴシック" panose="020B0600070205080204" pitchFamily="50" charset="-128"/>
              <a:ea typeface="ＭＳ Ｐゴシック" panose="020B0600070205080204" pitchFamily="50" charset="-128"/>
            </a:rPr>
            <a:t>+39,439</a:t>
          </a:r>
          <a:r>
            <a:rPr kumimoji="1" lang="ja-JP" altLang="en-US" sz="1300">
              <a:latin typeface="ＭＳ Ｐゴシック" panose="020B0600070205080204" pitchFamily="50" charset="-128"/>
              <a:ea typeface="ＭＳ Ｐゴシック" panose="020B0600070205080204" pitchFamily="50" charset="-128"/>
            </a:rPr>
            <a:t>千円等により前年比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今後も繰出基準に基づき、適切な支出を行うとともに各会計の健全な運営に努める。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63500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994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58</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04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57</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5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58</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536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下水道事業会計への繰出金のうち、供用開始から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年経過により高資本化対策費が経常経費に区分されることになった影響が大きく、私立保育所等給付費</a:t>
          </a:r>
          <a:r>
            <a:rPr kumimoji="1" lang="en-US" altLang="ja-JP" sz="1300">
              <a:latin typeface="ＭＳ Ｐゴシック" panose="020B0600070205080204" pitchFamily="50" charset="-128"/>
              <a:ea typeface="ＭＳ Ｐゴシック" panose="020B0600070205080204" pitchFamily="50" charset="-128"/>
            </a:rPr>
            <a:t>+27,843</a:t>
          </a:r>
          <a:r>
            <a:rPr kumimoji="1" lang="ja-JP" altLang="en-US" sz="1300">
              <a:latin typeface="ＭＳ Ｐゴシック" panose="020B0600070205080204" pitchFamily="50" charset="-128"/>
              <a:ea typeface="ＭＳ Ｐゴシック" panose="020B0600070205080204" pitchFamily="50" charset="-128"/>
            </a:rPr>
            <a:t>千円、熊本市常備消防事務負担金</a:t>
          </a:r>
          <a:r>
            <a:rPr kumimoji="1" lang="en-US" altLang="ja-JP" sz="1300">
              <a:latin typeface="ＭＳ Ｐゴシック" panose="020B0600070205080204" pitchFamily="50" charset="-128"/>
              <a:ea typeface="ＭＳ Ｐゴシック" panose="020B0600070205080204" pitchFamily="50" charset="-128"/>
            </a:rPr>
            <a:t>+36,327</a:t>
          </a:r>
          <a:r>
            <a:rPr kumimoji="1" lang="ja-JP" altLang="en-US" sz="1300">
              <a:latin typeface="ＭＳ Ｐゴシック" panose="020B0600070205080204" pitchFamily="50" charset="-128"/>
              <a:ea typeface="ＭＳ Ｐゴシック" panose="020B0600070205080204" pitchFamily="50" charset="-128"/>
            </a:rPr>
            <a:t>千円もあって、前年比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今後は、町独自の補助金交付基準を見直す等、事業効果の検証を行い整理合理化を行う。</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73660</xdr:rowOff>
    </xdr:from>
    <xdr:to>
      <xdr:col>82</xdr:col>
      <xdr:colOff>107950</xdr:colOff>
      <xdr:row>38</xdr:row>
      <xdr:rowOff>157480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887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8890</xdr:rowOff>
    </xdr:from>
    <xdr:to>
      <xdr:col>78</xdr:col>
      <xdr:colOff>69850</xdr:colOff>
      <xdr:row>38</xdr:row>
      <xdr:rowOff>73660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525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8890</xdr:rowOff>
    </xdr:from>
    <xdr:to>
      <xdr:col>73</xdr:col>
      <xdr:colOff>180975</xdr:colOff>
      <xdr:row>37</xdr:row>
      <xdr:rowOff>85090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52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85090</xdr:rowOff>
    </xdr:from>
    <xdr:to>
      <xdr:col>69</xdr:col>
      <xdr:colOff>92075</xdr:colOff>
      <xdr:row>39</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287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106680</xdr:rowOff>
    </xdr:from>
    <xdr:to>
      <xdr:col>82</xdr:col>
      <xdr:colOff>158750</xdr:colOff>
      <xdr:row>39</xdr:row>
      <xdr:rowOff>36830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78757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22860</xdr:rowOff>
    </xdr:from>
    <xdr:to>
      <xdr:col>78</xdr:col>
      <xdr:colOff>120650</xdr:colOff>
      <xdr:row>38</xdr:row>
      <xdr:rowOff>124460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129540</xdr:rowOff>
    </xdr:from>
    <xdr:to>
      <xdr:col>74</xdr:col>
      <xdr:colOff>31750</xdr:colOff>
      <xdr:row>37</xdr:row>
      <xdr:rowOff>59690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44467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34290</xdr:rowOff>
    </xdr:from>
    <xdr:to>
      <xdr:col>69</xdr:col>
      <xdr:colOff>142875</xdr:colOff>
      <xdr:row>37</xdr:row>
      <xdr:rowOff>135890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120667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49530</xdr:rowOff>
    </xdr:from>
    <xdr:to>
      <xdr:col>65</xdr:col>
      <xdr:colOff>53975</xdr:colOff>
      <xdr:row>39</xdr:row>
      <xdr:rowOff>151130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135907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年熊本地震の災害復旧事業費に係る元利償還が本格化し、類似団体平均を大きく上回っている。</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年度も公債費は増加したが、一部復興基金を充当したことにより経常的経費が減少し、経常収支比率としては▲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災害復旧事業費に係る元利償還に伴い、今後数年は高い水準が継続すると見込まれるため、適正な公債費管理に努める。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115570</xdr:rowOff>
    </xdr:from>
    <xdr:to>
      <xdr:col>24</xdr:col>
      <xdr:colOff>25400</xdr:colOff>
      <xdr:row>79</xdr:row>
      <xdr:rowOff>129287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66012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83565</xdr:rowOff>
    </xdr:from>
    <xdr:to>
      <xdr:col>19</xdr:col>
      <xdr:colOff>187325</xdr:colOff>
      <xdr:row>79</xdr:row>
      <xdr:rowOff>129287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6281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159004</xdr:rowOff>
    </xdr:from>
    <xdr:to>
      <xdr:col>15</xdr:col>
      <xdr:colOff>98425</xdr:colOff>
      <xdr:row>79</xdr:row>
      <xdr:rowOff>83565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532104"/>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159004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4315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64770</xdr:rowOff>
    </xdr:from>
    <xdr:to>
      <xdr:col>24</xdr:col>
      <xdr:colOff>76200</xdr:colOff>
      <xdr:row>79</xdr:row>
      <xdr:rowOff>166370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144797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5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78487</xdr:rowOff>
    </xdr:from>
    <xdr:to>
      <xdr:col>20</xdr:col>
      <xdr:colOff>38100</xdr:colOff>
      <xdr:row>80</xdr:row>
      <xdr:rowOff>8637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164864</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70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32765</xdr:rowOff>
    </xdr:from>
    <xdr:to>
      <xdr:col>15</xdr:col>
      <xdr:colOff>149225</xdr:colOff>
      <xdr:row>79</xdr:row>
      <xdr:rowOff>134365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119142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108204</xdr:rowOff>
    </xdr:from>
    <xdr:to>
      <xdr:col>11</xdr:col>
      <xdr:colOff>60325</xdr:colOff>
      <xdr:row>79</xdr:row>
      <xdr:rowOff>38354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23131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公債費以外では、補助費等が類似団体平均と</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ポイントの差があるが、その他の区分では概ね類似団体平均またはそれ以上となっており、公債費以外全体としても類似団体平均へ近づいているため、効率的な運営が実施できている状況と考えられる。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補助費等については、今後、事業効果の検証を行い整理合理化に努める。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5080</xdr:rowOff>
    </xdr:from>
    <xdr:to>
      <xdr:col>82</xdr:col>
      <xdr:colOff>107950</xdr:colOff>
      <xdr:row>76</xdr:row>
      <xdr:rowOff>5080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86383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8890</xdr:rowOff>
    </xdr:from>
    <xdr:to>
      <xdr:col>78</xdr:col>
      <xdr:colOff>69850</xdr:colOff>
      <xdr:row>75</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69619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xdr:rowOff>
    </xdr:from>
    <xdr:to>
      <xdr:col>73</xdr:col>
      <xdr:colOff>180975</xdr:colOff>
      <xdr:row>74</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6961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46990</xdr:rowOff>
    </xdr:from>
    <xdr:to>
      <xdr:col>69</xdr:col>
      <xdr:colOff>92075</xdr:colOff>
      <xdr:row>76</xdr:row>
      <xdr:rowOff>104139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34290"/>
          <a:ext cx="889000" cy="40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125730</xdr:rowOff>
    </xdr:from>
    <xdr:to>
      <xdr:col>82</xdr:col>
      <xdr:colOff>158750</xdr:colOff>
      <xdr:row>76</xdr:row>
      <xdr:rowOff>55880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142257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125730</xdr:rowOff>
    </xdr:from>
    <xdr:to>
      <xdr:col>78</xdr:col>
      <xdr:colOff>120650</xdr:colOff>
      <xdr:row>75</xdr:row>
      <xdr:rowOff>55880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66057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129540</xdr:rowOff>
    </xdr:from>
    <xdr:to>
      <xdr:col>74</xdr:col>
      <xdr:colOff>31750</xdr:colOff>
      <xdr:row>74</xdr:row>
      <xdr:rowOff>59690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6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69867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41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167640</xdr:rowOff>
    </xdr:from>
    <xdr:to>
      <xdr:col>69</xdr:col>
      <xdr:colOff>142875</xdr:colOff>
      <xdr:row>74</xdr:row>
      <xdr:rowOff>97790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107967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135801</xdr:rowOff>
    </xdr:from>
    <xdr:to>
      <xdr:col>29</xdr:col>
      <xdr:colOff>127000</xdr:colOff>
      <xdr:row>19</xdr:row>
      <xdr:rowOff>11379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9526"/>
          <a:ext cx="647700" cy="47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120578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54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11379</xdr:rowOff>
    </xdr:from>
    <xdr:to>
      <xdr:col>26</xdr:col>
      <xdr:colOff>50800</xdr:colOff>
      <xdr:row>19</xdr:row>
      <xdr:rowOff>40919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6554"/>
          <a:ext cx="698500" cy="29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143815</xdr:rowOff>
    </xdr:from>
    <xdr:to>
      <xdr:col>22</xdr:col>
      <xdr:colOff>114300</xdr:colOff>
      <xdr:row>19</xdr:row>
      <xdr:rowOff>40919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77540"/>
          <a:ext cx="698500" cy="68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68364</xdr:rowOff>
    </xdr:from>
    <xdr:to>
      <xdr:col>18</xdr:col>
      <xdr:colOff>177800</xdr:colOff>
      <xdr:row>18</xdr:row>
      <xdr:rowOff>143815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02089"/>
          <a:ext cx="698500" cy="75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85001</xdr:rowOff>
    </xdr:from>
    <xdr:to>
      <xdr:col>29</xdr:col>
      <xdr:colOff>177800</xdr:colOff>
      <xdr:row>19</xdr:row>
      <xdr:rowOff>15151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8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101528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132029</xdr:rowOff>
    </xdr:from>
    <xdr:to>
      <xdr:col>26</xdr:col>
      <xdr:colOff>101600</xdr:colOff>
      <xdr:row>19</xdr:row>
      <xdr:rowOff>62179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72356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34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161569</xdr:rowOff>
    </xdr:from>
    <xdr:to>
      <xdr:col>22</xdr:col>
      <xdr:colOff>165100</xdr:colOff>
      <xdr:row>19</xdr:row>
      <xdr:rowOff>91719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5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101896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93015</xdr:rowOff>
    </xdr:from>
    <xdr:to>
      <xdr:col>19</xdr:col>
      <xdr:colOff>38100</xdr:colOff>
      <xdr:row>19</xdr:row>
      <xdr:rowOff>23165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6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33342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9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17564</xdr:rowOff>
    </xdr:from>
    <xdr:to>
      <xdr:col>15</xdr:col>
      <xdr:colOff>101600</xdr:colOff>
      <xdr:row>18</xdr:row>
      <xdr:rowOff>119164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1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129341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2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209365</xdr:rowOff>
    </xdr:from>
    <xdr:to>
      <xdr:col>29</xdr:col>
      <xdr:colOff>127000</xdr:colOff>
      <xdr:row>34</xdr:row>
      <xdr:rowOff>288734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476815"/>
          <a:ext cx="647700" cy="79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202941</xdr:rowOff>
    </xdr:from>
    <xdr:to>
      <xdr:col>26</xdr:col>
      <xdr:colOff>50800</xdr:colOff>
      <xdr:row>34</xdr:row>
      <xdr:rowOff>209365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470391"/>
          <a:ext cx="698500" cy="6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202941</xdr:rowOff>
    </xdr:from>
    <xdr:to>
      <xdr:col>22</xdr:col>
      <xdr:colOff>114300</xdr:colOff>
      <xdr:row>35</xdr:row>
      <xdr:rowOff>37412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470391"/>
          <a:ext cx="698500" cy="177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321539</xdr:rowOff>
    </xdr:from>
    <xdr:to>
      <xdr:col>18</xdr:col>
      <xdr:colOff>177800</xdr:colOff>
      <xdr:row>35</xdr:row>
      <xdr:rowOff>37412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588989"/>
          <a:ext cx="698500" cy="58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237934</xdr:rowOff>
    </xdr:from>
    <xdr:to>
      <xdr:col>29</xdr:col>
      <xdr:colOff>177800</xdr:colOff>
      <xdr:row>34</xdr:row>
      <xdr:rowOff>339534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05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83011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5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158565</xdr:rowOff>
    </xdr:from>
    <xdr:to>
      <xdr:col>26</xdr:col>
      <xdr:colOff>101600</xdr:colOff>
      <xdr:row>34</xdr:row>
      <xdr:rowOff>260165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26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270342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9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152141</xdr:rowOff>
    </xdr:from>
    <xdr:to>
      <xdr:col>22</xdr:col>
      <xdr:colOff>165100</xdr:colOff>
      <xdr:row>34</xdr:row>
      <xdr:rowOff>253741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19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263918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8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329512</xdr:rowOff>
    </xdr:from>
    <xdr:to>
      <xdr:col>19</xdr:col>
      <xdr:colOff>38100</xdr:colOff>
      <xdr:row>35</xdr:row>
      <xdr:rowOff>88212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96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98389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6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270739</xdr:rowOff>
    </xdr:from>
    <xdr:to>
      <xdr:col>15</xdr:col>
      <xdr:colOff>101600</xdr:colOff>
      <xdr:row>35</xdr:row>
      <xdr:rowOff>29439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38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39616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0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34,107
33,885
65.68
23,502,433
22,425,121
876,849
9,707,957
50,275,930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108888</xdr:rowOff>
    </xdr:from>
    <xdr:to>
      <xdr:col>24</xdr:col>
      <xdr:colOff>63500</xdr:colOff>
      <xdr:row>37</xdr:row>
      <xdr:rowOff>74696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81088"/>
          <a:ext cx="838200" cy="13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34952</xdr:rowOff>
    </xdr:from>
    <xdr:to>
      <xdr:col>19</xdr:col>
      <xdr:colOff>177800</xdr:colOff>
      <xdr:row>37</xdr:row>
      <xdr:rowOff>74696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78602"/>
          <a:ext cx="889000" cy="3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134312</xdr:rowOff>
    </xdr:from>
    <xdr:to>
      <xdr:col>15</xdr:col>
      <xdr:colOff>50800</xdr:colOff>
      <xdr:row>37</xdr:row>
      <xdr:rowOff>34952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06512"/>
          <a:ext cx="889000" cy="7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78272</xdr:rowOff>
    </xdr:from>
    <xdr:to>
      <xdr:col>10</xdr:col>
      <xdr:colOff>114300</xdr:colOff>
      <xdr:row>36</xdr:row>
      <xdr:rowOff>134312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50472"/>
          <a:ext cx="889000" cy="5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58088</xdr:rowOff>
    </xdr:from>
    <xdr:to>
      <xdr:col>24</xdr:col>
      <xdr:colOff>114300</xdr:colOff>
      <xdr:row>36</xdr:row>
      <xdr:rowOff>159688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3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36515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23896</xdr:rowOff>
    </xdr:from>
    <xdr:to>
      <xdr:col>20</xdr:col>
      <xdr:colOff>38100</xdr:colOff>
      <xdr:row>37</xdr:row>
      <xdr:rowOff>125496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116623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155602</xdr:rowOff>
    </xdr:from>
    <xdr:to>
      <xdr:col>15</xdr:col>
      <xdr:colOff>101600</xdr:colOff>
      <xdr:row>37</xdr:row>
      <xdr:rowOff>85752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76879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83512</xdr:rowOff>
    </xdr:from>
    <xdr:to>
      <xdr:col>10</xdr:col>
      <xdr:colOff>165100</xdr:colOff>
      <xdr:row>37</xdr:row>
      <xdr:rowOff>13662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5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30189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3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27472</xdr:rowOff>
    </xdr:from>
    <xdr:to>
      <xdr:col>6</xdr:col>
      <xdr:colOff>38100</xdr:colOff>
      <xdr:row>36</xdr:row>
      <xdr:rowOff>129072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145599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18021</xdr:rowOff>
    </xdr:from>
    <xdr:to>
      <xdr:col>24</xdr:col>
      <xdr:colOff>63500</xdr:colOff>
      <xdr:row>57</xdr:row>
      <xdr:rowOff>21879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90671"/>
          <a:ext cx="838200" cy="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18021</xdr:rowOff>
    </xdr:from>
    <xdr:to>
      <xdr:col>19</xdr:col>
      <xdr:colOff>177800</xdr:colOff>
      <xdr:row>57</xdr:row>
      <xdr:rowOff>27987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90671"/>
          <a:ext cx="889000" cy="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79843</xdr:rowOff>
    </xdr:from>
    <xdr:to>
      <xdr:col>15</xdr:col>
      <xdr:colOff>50800</xdr:colOff>
      <xdr:row>57</xdr:row>
      <xdr:rowOff>27987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81043"/>
          <a:ext cx="889000" cy="1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79843</xdr:rowOff>
    </xdr:from>
    <xdr:to>
      <xdr:col>10</xdr:col>
      <xdr:colOff>114300</xdr:colOff>
      <xdr:row>56</xdr:row>
      <xdr:rowOff>128096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81043"/>
          <a:ext cx="889000" cy="4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142529</xdr:rowOff>
    </xdr:from>
    <xdr:to>
      <xdr:col>24</xdr:col>
      <xdr:colOff>114300</xdr:colOff>
      <xdr:row>57</xdr:row>
      <xdr:rowOff>72679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4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165406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9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138671</xdr:rowOff>
    </xdr:from>
    <xdr:to>
      <xdr:col>20</xdr:col>
      <xdr:colOff>38100</xdr:colOff>
      <xdr:row>57</xdr:row>
      <xdr:rowOff>68821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85348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148637</xdr:rowOff>
    </xdr:from>
    <xdr:to>
      <xdr:col>15</xdr:col>
      <xdr:colOff>101600</xdr:colOff>
      <xdr:row>57</xdr:row>
      <xdr:rowOff>78787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4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95314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2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29043</xdr:rowOff>
    </xdr:from>
    <xdr:to>
      <xdr:col>10</xdr:col>
      <xdr:colOff>165100</xdr:colOff>
      <xdr:row>56</xdr:row>
      <xdr:rowOff>130643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3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147170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0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77296</xdr:rowOff>
    </xdr:from>
    <xdr:to>
      <xdr:col>6</xdr:col>
      <xdr:colOff>38100</xdr:colOff>
      <xdr:row>57</xdr:row>
      <xdr:rowOff>7446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7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23973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5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102209</xdr:rowOff>
    </xdr:from>
    <xdr:to>
      <xdr:col>24</xdr:col>
      <xdr:colOff>63500</xdr:colOff>
      <xdr:row>77</xdr:row>
      <xdr:rowOff>20233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132409"/>
          <a:ext cx="838200" cy="8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102209</xdr:rowOff>
    </xdr:from>
    <xdr:to>
      <xdr:col>19</xdr:col>
      <xdr:colOff>177800</xdr:colOff>
      <xdr:row>76</xdr:row>
      <xdr:rowOff>123972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132409"/>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123058</xdr:rowOff>
    </xdr:from>
    <xdr:to>
      <xdr:col>15</xdr:col>
      <xdr:colOff>50800</xdr:colOff>
      <xdr:row>76</xdr:row>
      <xdr:rowOff>123972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15325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123058</xdr:rowOff>
    </xdr:from>
    <xdr:to>
      <xdr:col>10</xdr:col>
      <xdr:colOff>114300</xdr:colOff>
      <xdr:row>76</xdr:row>
      <xdr:rowOff>140202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53258"/>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140883</xdr:rowOff>
    </xdr:from>
    <xdr:to>
      <xdr:col>24</xdr:col>
      <xdr:colOff>114300</xdr:colOff>
      <xdr:row>77</xdr:row>
      <xdr:rowOff>71033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163760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2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51409</xdr:rowOff>
    </xdr:from>
    <xdr:to>
      <xdr:col>20</xdr:col>
      <xdr:colOff>38100</xdr:colOff>
      <xdr:row>76</xdr:row>
      <xdr:rowOff>153009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08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169536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85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73172</xdr:rowOff>
    </xdr:from>
    <xdr:to>
      <xdr:col>15</xdr:col>
      <xdr:colOff>101600</xdr:colOff>
      <xdr:row>77</xdr:row>
      <xdr:rowOff>3322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0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19849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87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72258</xdr:rowOff>
    </xdr:from>
    <xdr:to>
      <xdr:col>10</xdr:col>
      <xdr:colOff>165100</xdr:colOff>
      <xdr:row>77</xdr:row>
      <xdr:rowOff>2408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18935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87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89402</xdr:rowOff>
    </xdr:from>
    <xdr:to>
      <xdr:col>6</xdr:col>
      <xdr:colOff>38100</xdr:colOff>
      <xdr:row>77</xdr:row>
      <xdr:rowOff>19552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36080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89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73885</xdr:rowOff>
    </xdr:from>
    <xdr:to>
      <xdr:col>24</xdr:col>
      <xdr:colOff>63500</xdr:colOff>
      <xdr:row>98</xdr:row>
      <xdr:rowOff>127388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875985"/>
          <a:ext cx="838200" cy="5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127388</xdr:rowOff>
    </xdr:from>
    <xdr:to>
      <xdr:col>19</xdr:col>
      <xdr:colOff>177800</xdr:colOff>
      <xdr:row>99</xdr:row>
      <xdr:rowOff>79763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929488"/>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41684</xdr:rowOff>
    </xdr:from>
    <xdr:to>
      <xdr:col>15</xdr:col>
      <xdr:colOff>50800</xdr:colOff>
      <xdr:row>99</xdr:row>
      <xdr:rowOff>79763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43784"/>
          <a:ext cx="889000" cy="20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41684</xdr:rowOff>
    </xdr:from>
    <xdr:to>
      <xdr:col>10</xdr:col>
      <xdr:colOff>114300</xdr:colOff>
      <xdr:row>100</xdr:row>
      <xdr:rowOff>5099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43784"/>
          <a:ext cx="889000" cy="30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23085</xdr:rowOff>
    </xdr:from>
    <xdr:to>
      <xdr:col>24</xdr:col>
      <xdr:colOff>114300</xdr:colOff>
      <xdr:row>98</xdr:row>
      <xdr:rowOff>124685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8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1512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80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76588</xdr:rowOff>
    </xdr:from>
    <xdr:to>
      <xdr:col>20</xdr:col>
      <xdr:colOff>38100</xdr:colOff>
      <xdr:row>99</xdr:row>
      <xdr:rowOff>6738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7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169315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7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28963</xdr:rowOff>
    </xdr:from>
    <xdr:to>
      <xdr:col>15</xdr:col>
      <xdr:colOff>101600</xdr:colOff>
      <xdr:row>99</xdr:row>
      <xdr:rowOff>130563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700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121690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709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162334</xdr:rowOff>
    </xdr:from>
    <xdr:to>
      <xdr:col>10</xdr:col>
      <xdr:colOff>165100</xdr:colOff>
      <xdr:row>98</xdr:row>
      <xdr:rowOff>92484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83611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125749</xdr:rowOff>
    </xdr:from>
    <xdr:to>
      <xdr:col>6</xdr:col>
      <xdr:colOff>38100</xdr:colOff>
      <xdr:row>100</xdr:row>
      <xdr:rowOff>55899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9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47026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5809</xdr:rowOff>
    </xdr:from>
    <xdr:to>
      <xdr:col>54</xdr:col>
      <xdr:colOff>189865</xdr:colOff>
      <xdr:row>38</xdr:row>
      <xdr:rowOff>36876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2209"/>
          <a:ext cx="1270" cy="105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40703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36876</xdr:rowOff>
    </xdr:from>
    <xdr:to>
      <xdr:col>55</xdr:col>
      <xdr:colOff>88900</xdr:colOff>
      <xdr:row>38</xdr:row>
      <xdr:rowOff>36876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123936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6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5809</xdr:rowOff>
    </xdr:from>
    <xdr:to>
      <xdr:col>55</xdr:col>
      <xdr:colOff>88900</xdr:colOff>
      <xdr:row>32</xdr:row>
      <xdr:rowOff>5809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105456</xdr:rowOff>
    </xdr:from>
    <xdr:to>
      <xdr:col>55</xdr:col>
      <xdr:colOff>0</xdr:colOff>
      <xdr:row>34</xdr:row>
      <xdr:rowOff>112078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934756"/>
          <a:ext cx="8382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27055</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9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48628</xdr:rowOff>
    </xdr:from>
    <xdr:to>
      <xdr:col>55</xdr:col>
      <xdr:colOff>50800</xdr:colOff>
      <xdr:row>36</xdr:row>
      <xdr:rowOff>150228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2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105456</xdr:rowOff>
    </xdr:from>
    <xdr:to>
      <xdr:col>50</xdr:col>
      <xdr:colOff>114300</xdr:colOff>
      <xdr:row>35</xdr:row>
      <xdr:rowOff>22215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934756"/>
          <a:ext cx="889000" cy="8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62786</xdr:rowOff>
    </xdr:from>
    <xdr:to>
      <xdr:col>50</xdr:col>
      <xdr:colOff>165100</xdr:colOff>
      <xdr:row>36</xdr:row>
      <xdr:rowOff>164386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155513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73818</xdr:rowOff>
    </xdr:from>
    <xdr:to>
      <xdr:col>45</xdr:col>
      <xdr:colOff>177800</xdr:colOff>
      <xdr:row>35</xdr:row>
      <xdr:rowOff>22215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903118"/>
          <a:ext cx="889000" cy="11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63183</xdr:rowOff>
    </xdr:from>
    <xdr:to>
      <xdr:col>46</xdr:col>
      <xdr:colOff>38100</xdr:colOff>
      <xdr:row>36</xdr:row>
      <xdr:rowOff>164783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155910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33241</xdr:rowOff>
    </xdr:from>
    <xdr:to>
      <xdr:col>41</xdr:col>
      <xdr:colOff>50800</xdr:colOff>
      <xdr:row>34</xdr:row>
      <xdr:rowOff>73818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176741"/>
          <a:ext cx="889000" cy="72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92680</xdr:rowOff>
    </xdr:from>
    <xdr:to>
      <xdr:col>41</xdr:col>
      <xdr:colOff>101600</xdr:colOff>
      <xdr:row>37</xdr:row>
      <xdr:rowOff>22830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13957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17935</xdr:rowOff>
    </xdr:from>
    <xdr:to>
      <xdr:col>36</xdr:col>
      <xdr:colOff>165100</xdr:colOff>
      <xdr:row>32</xdr:row>
      <xdr:rowOff>119535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110662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61278</xdr:rowOff>
    </xdr:from>
    <xdr:to>
      <xdr:col>55</xdr:col>
      <xdr:colOff>50800</xdr:colOff>
      <xdr:row>34</xdr:row>
      <xdr:rowOff>162878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84155</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4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54656</xdr:rowOff>
    </xdr:from>
    <xdr:to>
      <xdr:col>50</xdr:col>
      <xdr:colOff>165100</xdr:colOff>
      <xdr:row>34</xdr:row>
      <xdr:rowOff>156256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8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1333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659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142865</xdr:rowOff>
    </xdr:from>
    <xdr:to>
      <xdr:col>46</xdr:col>
      <xdr:colOff>38100</xdr:colOff>
      <xdr:row>35</xdr:row>
      <xdr:rowOff>73015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7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89542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74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23018</xdr:rowOff>
    </xdr:from>
    <xdr:to>
      <xdr:col>41</xdr:col>
      <xdr:colOff>101600</xdr:colOff>
      <xdr:row>34</xdr:row>
      <xdr:rowOff>124618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8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141145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2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153891</xdr:rowOff>
    </xdr:from>
    <xdr:to>
      <xdr:col>36</xdr:col>
      <xdr:colOff>165100</xdr:colOff>
      <xdr:row>30</xdr:row>
      <xdr:rowOff>84041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12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100568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90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166481</xdr:rowOff>
    </xdr:from>
    <xdr:to>
      <xdr:col>55</xdr:col>
      <xdr:colOff>0</xdr:colOff>
      <xdr:row>53</xdr:row>
      <xdr:rowOff>166577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081881"/>
          <a:ext cx="838200" cy="17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166481</xdr:rowOff>
    </xdr:from>
    <xdr:to>
      <xdr:col>50</xdr:col>
      <xdr:colOff>114300</xdr:colOff>
      <xdr:row>53</xdr:row>
      <xdr:rowOff>66856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081881"/>
          <a:ext cx="889000" cy="7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66856</xdr:rowOff>
    </xdr:from>
    <xdr:to>
      <xdr:col>45</xdr:col>
      <xdr:colOff>177800</xdr:colOff>
      <xdr:row>54</xdr:row>
      <xdr:rowOff>141003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153706"/>
          <a:ext cx="889000" cy="24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141003</xdr:rowOff>
    </xdr:from>
    <xdr:to>
      <xdr:col>41</xdr:col>
      <xdr:colOff>50800</xdr:colOff>
      <xdr:row>55</xdr:row>
      <xdr:rowOff>11061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399303"/>
          <a:ext cx="889000" cy="4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115777</xdr:rowOff>
    </xdr:from>
    <xdr:to>
      <xdr:col>55</xdr:col>
      <xdr:colOff>50800</xdr:colOff>
      <xdr:row>54</xdr:row>
      <xdr:rowOff>45927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20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138654</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05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115681</xdr:rowOff>
    </xdr:from>
    <xdr:to>
      <xdr:col>50</xdr:col>
      <xdr:colOff>165100</xdr:colOff>
      <xdr:row>53</xdr:row>
      <xdr:rowOff>45831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0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62358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880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16056</xdr:rowOff>
    </xdr:from>
    <xdr:to>
      <xdr:col>46</xdr:col>
      <xdr:colOff>38100</xdr:colOff>
      <xdr:row>53</xdr:row>
      <xdr:rowOff>117656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10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134183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8878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90203</xdr:rowOff>
    </xdr:from>
    <xdr:to>
      <xdr:col>41</xdr:col>
      <xdr:colOff>101600</xdr:colOff>
      <xdr:row>55</xdr:row>
      <xdr:rowOff>20353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34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36880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12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131711</xdr:rowOff>
    </xdr:from>
    <xdr:to>
      <xdr:col>36</xdr:col>
      <xdr:colOff>165100</xdr:colOff>
      <xdr:row>55</xdr:row>
      <xdr:rowOff>61861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3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78388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16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139281</xdr:rowOff>
    </xdr:from>
    <xdr:to>
      <xdr:col>55</xdr:col>
      <xdr:colOff>0</xdr:colOff>
      <xdr:row>74</xdr:row>
      <xdr:rowOff>46831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655131"/>
          <a:ext cx="838200" cy="7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139281</xdr:rowOff>
    </xdr:from>
    <xdr:to>
      <xdr:col>50</xdr:col>
      <xdr:colOff>114300</xdr:colOff>
      <xdr:row>73</xdr:row>
      <xdr:rowOff>153054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655131"/>
          <a:ext cx="8890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153054</xdr:rowOff>
    </xdr:from>
    <xdr:to>
      <xdr:col>45</xdr:col>
      <xdr:colOff>177800</xdr:colOff>
      <xdr:row>77</xdr:row>
      <xdr:rowOff>6445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668904"/>
          <a:ext cx="889000" cy="53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64662</xdr:rowOff>
    </xdr:from>
    <xdr:to>
      <xdr:col>41</xdr:col>
      <xdr:colOff>50800</xdr:colOff>
      <xdr:row>77</xdr:row>
      <xdr:rowOff>6445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751962"/>
          <a:ext cx="889000" cy="45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167481</xdr:rowOff>
    </xdr:from>
    <xdr:to>
      <xdr:col>55</xdr:col>
      <xdr:colOff>50800</xdr:colOff>
      <xdr:row>74</xdr:row>
      <xdr:rowOff>97631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68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18908</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53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88481</xdr:rowOff>
    </xdr:from>
    <xdr:to>
      <xdr:col>50</xdr:col>
      <xdr:colOff>165100</xdr:colOff>
      <xdr:row>74</xdr:row>
      <xdr:rowOff>18631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6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35158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3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102254</xdr:rowOff>
    </xdr:from>
    <xdr:to>
      <xdr:col>46</xdr:col>
      <xdr:colOff>38100</xdr:colOff>
      <xdr:row>74</xdr:row>
      <xdr:rowOff>32404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6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48931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3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127095</xdr:rowOff>
    </xdr:from>
    <xdr:to>
      <xdr:col>41</xdr:col>
      <xdr:colOff>101600</xdr:colOff>
      <xdr:row>77</xdr:row>
      <xdr:rowOff>57245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1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73772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93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13862</xdr:rowOff>
    </xdr:from>
    <xdr:to>
      <xdr:col>36</xdr:col>
      <xdr:colOff>165100</xdr:colOff>
      <xdr:row>74</xdr:row>
      <xdr:rowOff>115462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70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131989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47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132736</xdr:rowOff>
    </xdr:from>
    <xdr:to>
      <xdr:col>55</xdr:col>
      <xdr:colOff>0</xdr:colOff>
      <xdr:row>97</xdr:row>
      <xdr:rowOff>36640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591936"/>
          <a:ext cx="838200" cy="7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132736</xdr:rowOff>
    </xdr:from>
    <xdr:to>
      <xdr:col>50</xdr:col>
      <xdr:colOff>114300</xdr:colOff>
      <xdr:row>97</xdr:row>
      <xdr:rowOff>30338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591936"/>
          <a:ext cx="889000" cy="6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140667</xdr:rowOff>
    </xdr:from>
    <xdr:to>
      <xdr:col>45</xdr:col>
      <xdr:colOff>177800</xdr:colOff>
      <xdr:row>97</xdr:row>
      <xdr:rowOff>30338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599867"/>
          <a:ext cx="889000" cy="6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140667</xdr:rowOff>
    </xdr:from>
    <xdr:to>
      <xdr:col>41</xdr:col>
      <xdr:colOff>50800</xdr:colOff>
      <xdr:row>98</xdr:row>
      <xdr:rowOff>147518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599867"/>
          <a:ext cx="889000" cy="34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157290</xdr:rowOff>
    </xdr:from>
    <xdr:to>
      <xdr:col>55</xdr:col>
      <xdr:colOff>50800</xdr:colOff>
      <xdr:row>97</xdr:row>
      <xdr:rowOff>87440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8717</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46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81936</xdr:rowOff>
    </xdr:from>
    <xdr:to>
      <xdr:col>50</xdr:col>
      <xdr:colOff>165100</xdr:colOff>
      <xdr:row>97</xdr:row>
      <xdr:rowOff>12086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28613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3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150988</xdr:rowOff>
    </xdr:from>
    <xdr:to>
      <xdr:col>46</xdr:col>
      <xdr:colOff>38100</xdr:colOff>
      <xdr:row>97</xdr:row>
      <xdr:rowOff>81138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97665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38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89867</xdr:rowOff>
    </xdr:from>
    <xdr:to>
      <xdr:col>41</xdr:col>
      <xdr:colOff>101600</xdr:colOff>
      <xdr:row>97</xdr:row>
      <xdr:rowOff>20017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36544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96718</xdr:rowOff>
    </xdr:from>
    <xdr:to>
      <xdr:col>36</xdr:col>
      <xdr:colOff>165100</xdr:colOff>
      <xdr:row>99</xdr:row>
      <xdr:rowOff>26868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17995</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69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23426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6538526"/>
          <a:ext cx="1269" cy="192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93240</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797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141553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3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23426</xdr:rowOff>
    </xdr:from>
    <xdr:to>
      <xdr:col>86</xdr:col>
      <xdr:colOff>25400</xdr:colOff>
      <xdr:row>38</xdr:row>
      <xdr:rowOff>23426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53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33111</xdr:rowOff>
    </xdr:from>
    <xdr:to>
      <xdr:col>85</xdr:col>
      <xdr:colOff>127000</xdr:colOff>
      <xdr:row>38</xdr:row>
      <xdr:rowOff>50981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548211"/>
          <a:ext cx="838200" cy="1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137690</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52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159263</xdr:rowOff>
    </xdr:from>
    <xdr:to>
      <xdr:col>85</xdr:col>
      <xdr:colOff>177800</xdr:colOff>
      <xdr:row>39</xdr:row>
      <xdr:rowOff>89413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7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46534</xdr:rowOff>
    </xdr:from>
    <xdr:to>
      <xdr:col>81</xdr:col>
      <xdr:colOff>50800</xdr:colOff>
      <xdr:row>38</xdr:row>
      <xdr:rowOff>50981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390184"/>
          <a:ext cx="889000" cy="17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161046</xdr:rowOff>
    </xdr:from>
    <xdr:to>
      <xdr:col>81</xdr:col>
      <xdr:colOff>101600</xdr:colOff>
      <xdr:row>39</xdr:row>
      <xdr:rowOff>91196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7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82323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76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5355</xdr:rowOff>
    </xdr:from>
    <xdr:to>
      <xdr:col>76</xdr:col>
      <xdr:colOff>114300</xdr:colOff>
      <xdr:row>37</xdr:row>
      <xdr:rowOff>46534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349005"/>
          <a:ext cx="889000" cy="4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158448</xdr:rowOff>
    </xdr:from>
    <xdr:to>
      <xdr:col>76</xdr:col>
      <xdr:colOff>165100</xdr:colOff>
      <xdr:row>39</xdr:row>
      <xdr:rowOff>88598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7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79725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7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94593</xdr:rowOff>
    </xdr:from>
    <xdr:to>
      <xdr:col>71</xdr:col>
      <xdr:colOff>177800</xdr:colOff>
      <xdr:row>37</xdr:row>
      <xdr:rowOff>5355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5409543"/>
          <a:ext cx="889000" cy="9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156657</xdr:rowOff>
    </xdr:from>
    <xdr:to>
      <xdr:col>72</xdr:col>
      <xdr:colOff>38100</xdr:colOff>
      <xdr:row>39</xdr:row>
      <xdr:rowOff>86807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77934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76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158798</xdr:rowOff>
    </xdr:from>
    <xdr:to>
      <xdr:col>67</xdr:col>
      <xdr:colOff>101600</xdr:colOff>
      <xdr:row>39</xdr:row>
      <xdr:rowOff>88948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80075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76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153762</xdr:rowOff>
    </xdr:from>
    <xdr:to>
      <xdr:col>85</xdr:col>
      <xdr:colOff>177800</xdr:colOff>
      <xdr:row>38</xdr:row>
      <xdr:rowOff>83911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4974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97104</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181</xdr:rowOff>
    </xdr:from>
    <xdr:to>
      <xdr:col>81</xdr:col>
      <xdr:colOff>101600</xdr:colOff>
      <xdr:row>38</xdr:row>
      <xdr:rowOff>101781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5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118307</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62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167184</xdr:rowOff>
    </xdr:from>
    <xdr:to>
      <xdr:col>76</xdr:col>
      <xdr:colOff>165100</xdr:colOff>
      <xdr:row>37</xdr:row>
      <xdr:rowOff>97334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3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113861</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5111" y="611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126005</xdr:rowOff>
    </xdr:from>
    <xdr:to>
      <xdr:col>72</xdr:col>
      <xdr:colOff>38100</xdr:colOff>
      <xdr:row>37</xdr:row>
      <xdr:rowOff>56155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2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72682</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03795" y="607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43793</xdr:rowOff>
    </xdr:from>
    <xdr:to>
      <xdr:col>67</xdr:col>
      <xdr:colOff>101600</xdr:colOff>
      <xdr:row>31</xdr:row>
      <xdr:rowOff>145393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53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161920</xdr:rowOff>
    </xdr:from>
    <xdr:ext cx="59901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14795" y="513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112141</xdr:rowOff>
    </xdr:from>
    <xdr:to>
      <xdr:col>85</xdr:col>
      <xdr:colOff>127000</xdr:colOff>
      <xdr:row>74</xdr:row>
      <xdr:rowOff>50660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627991"/>
          <a:ext cx="838200" cy="10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50660</xdr:rowOff>
    </xdr:from>
    <xdr:to>
      <xdr:col>81</xdr:col>
      <xdr:colOff>50800</xdr:colOff>
      <xdr:row>74</xdr:row>
      <xdr:rowOff>97130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737960"/>
          <a:ext cx="889000" cy="4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97130</xdr:rowOff>
    </xdr:from>
    <xdr:to>
      <xdr:col>76</xdr:col>
      <xdr:colOff>114300</xdr:colOff>
      <xdr:row>74</xdr:row>
      <xdr:rowOff>165760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784430"/>
          <a:ext cx="889000" cy="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165760</xdr:rowOff>
    </xdr:from>
    <xdr:to>
      <xdr:col>71</xdr:col>
      <xdr:colOff>177800</xdr:colOff>
      <xdr:row>75</xdr:row>
      <xdr:rowOff>120129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853060"/>
          <a:ext cx="889000" cy="1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61341</xdr:rowOff>
    </xdr:from>
    <xdr:to>
      <xdr:col>85</xdr:col>
      <xdr:colOff>177800</xdr:colOff>
      <xdr:row>73</xdr:row>
      <xdr:rowOff>162941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5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84218</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42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171310</xdr:rowOff>
    </xdr:from>
    <xdr:to>
      <xdr:col>81</xdr:col>
      <xdr:colOff>101600</xdr:colOff>
      <xdr:row>74</xdr:row>
      <xdr:rowOff>101460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6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117987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46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46330</xdr:rowOff>
    </xdr:from>
    <xdr:to>
      <xdr:col>76</xdr:col>
      <xdr:colOff>165100</xdr:colOff>
      <xdr:row>74</xdr:row>
      <xdr:rowOff>147930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73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164457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50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114960</xdr:rowOff>
    </xdr:from>
    <xdr:to>
      <xdr:col>72</xdr:col>
      <xdr:colOff>38100</xdr:colOff>
      <xdr:row>75</xdr:row>
      <xdr:rowOff>45110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8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61637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5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69329</xdr:rowOff>
    </xdr:from>
    <xdr:to>
      <xdr:col>67</xdr:col>
      <xdr:colOff>101600</xdr:colOff>
      <xdr:row>75</xdr:row>
      <xdr:rowOff>170929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92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16006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70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140340</xdr:rowOff>
    </xdr:from>
    <xdr:to>
      <xdr:col>85</xdr:col>
      <xdr:colOff>127000</xdr:colOff>
      <xdr:row>98</xdr:row>
      <xdr:rowOff>107147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770990"/>
          <a:ext cx="838200" cy="13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140340</xdr:rowOff>
    </xdr:from>
    <xdr:to>
      <xdr:col>81</xdr:col>
      <xdr:colOff>50800</xdr:colOff>
      <xdr:row>98</xdr:row>
      <xdr:rowOff>100929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770990"/>
          <a:ext cx="889000" cy="1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51008</xdr:rowOff>
    </xdr:from>
    <xdr:to>
      <xdr:col>76</xdr:col>
      <xdr:colOff>114300</xdr:colOff>
      <xdr:row>98</xdr:row>
      <xdr:rowOff>100929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681658"/>
          <a:ext cx="889000" cy="22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51008</xdr:rowOff>
    </xdr:from>
    <xdr:to>
      <xdr:col>71</xdr:col>
      <xdr:colOff>177800</xdr:colOff>
      <xdr:row>98</xdr:row>
      <xdr:rowOff>18258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681658"/>
          <a:ext cx="889000" cy="13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56347</xdr:rowOff>
    </xdr:from>
    <xdr:to>
      <xdr:col>85</xdr:col>
      <xdr:colOff>177800</xdr:colOff>
      <xdr:row>98</xdr:row>
      <xdr:rowOff>157947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5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142724</xdr:rowOff>
    </xdr:from>
    <xdr:ext cx="469744"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77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89540</xdr:rowOff>
    </xdr:from>
    <xdr:to>
      <xdr:col>81</xdr:col>
      <xdr:colOff>101600</xdr:colOff>
      <xdr:row>98</xdr:row>
      <xdr:rowOff>19690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2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36217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49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50129</xdr:rowOff>
    </xdr:from>
    <xdr:to>
      <xdr:col>76</xdr:col>
      <xdr:colOff>165100</xdr:colOff>
      <xdr:row>98</xdr:row>
      <xdr:rowOff>151729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5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142856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9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208</xdr:rowOff>
    </xdr:from>
    <xdr:to>
      <xdr:col>72</xdr:col>
      <xdr:colOff>38100</xdr:colOff>
      <xdr:row>97</xdr:row>
      <xdr:rowOff>101808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6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118335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0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138908</xdr:rowOff>
    </xdr:from>
    <xdr:to>
      <xdr:col>67</xdr:col>
      <xdr:colOff>101600</xdr:colOff>
      <xdr:row>98</xdr:row>
      <xdr:rowOff>69058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85585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138374</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653474"/>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87574</xdr:rowOff>
    </xdr:from>
    <xdr:to>
      <xdr:col>116</xdr:col>
      <xdr:colOff>114300</xdr:colOff>
      <xdr:row>39</xdr:row>
      <xdr:rowOff>17724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2501</xdr:rowOff>
    </xdr:from>
    <xdr:ext cx="313932"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76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80447</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681647"/>
          <a:ext cx="838200" cy="40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65360</xdr:rowOff>
    </xdr:from>
    <xdr:to>
      <xdr:col>107</xdr:col>
      <xdr:colOff>50800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838010"/>
          <a:ext cx="889000" cy="24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65360</xdr:rowOff>
    </xdr:from>
    <xdr:to>
      <xdr:col>102</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838010"/>
          <a:ext cx="889000" cy="24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29647</xdr:rowOff>
    </xdr:from>
    <xdr:to>
      <xdr:col>116</xdr:col>
      <xdr:colOff>114300</xdr:colOff>
      <xdr:row>56</xdr:row>
      <xdr:rowOff>131247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6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52524</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48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14560</xdr:rowOff>
    </xdr:from>
    <xdr:to>
      <xdr:col>102</xdr:col>
      <xdr:colOff>165100</xdr:colOff>
      <xdr:row>57</xdr:row>
      <xdr:rowOff>116160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7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132687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108774</xdr:rowOff>
    </xdr:from>
    <xdr:to>
      <xdr:col>116</xdr:col>
      <xdr:colOff>63500</xdr:colOff>
      <xdr:row>75</xdr:row>
      <xdr:rowOff>159066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453174"/>
          <a:ext cx="838200" cy="56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159066</xdr:rowOff>
    </xdr:from>
    <xdr:to>
      <xdr:col>111</xdr:col>
      <xdr:colOff>177800</xdr:colOff>
      <xdr:row>76</xdr:row>
      <xdr:rowOff>59494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17816"/>
          <a:ext cx="889000" cy="7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59494</xdr:rowOff>
    </xdr:from>
    <xdr:to>
      <xdr:col>107</xdr:col>
      <xdr:colOff>50800</xdr:colOff>
      <xdr:row>76</xdr:row>
      <xdr:rowOff>126050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089694"/>
          <a:ext cx="889000" cy="6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90420</xdr:rowOff>
    </xdr:from>
    <xdr:to>
      <xdr:col>102</xdr:col>
      <xdr:colOff>114300</xdr:colOff>
      <xdr:row>76</xdr:row>
      <xdr:rowOff>126050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949170"/>
          <a:ext cx="889000" cy="20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57974</xdr:rowOff>
    </xdr:from>
    <xdr:to>
      <xdr:col>116</xdr:col>
      <xdr:colOff>114300</xdr:colOff>
      <xdr:row>72</xdr:row>
      <xdr:rowOff>159574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40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80851</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25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108265</xdr:rowOff>
    </xdr:from>
    <xdr:to>
      <xdr:col>112</xdr:col>
      <xdr:colOff>38100</xdr:colOff>
      <xdr:row>76</xdr:row>
      <xdr:rowOff>38416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670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29543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5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8694</xdr:rowOff>
    </xdr:from>
    <xdr:to>
      <xdr:col>107</xdr:col>
      <xdr:colOff>101600</xdr:colOff>
      <xdr:row>76</xdr:row>
      <xdr:rowOff>110294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3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101421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3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75250</xdr:rowOff>
    </xdr:from>
    <xdr:to>
      <xdr:col>102</xdr:col>
      <xdr:colOff>165100</xdr:colOff>
      <xdr:row>77</xdr:row>
      <xdr:rowOff>5400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167977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39620</xdr:rowOff>
    </xdr:from>
    <xdr:to>
      <xdr:col>98</xdr:col>
      <xdr:colOff>38100</xdr:colOff>
      <xdr:row>75</xdr:row>
      <xdr:rowOff>141220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8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157747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7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年熊本地震にかかる復旧事業が収束に向かっていることで災害復旧事業費は減少しつつあるが、令和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月大雨災害にかかる災害復旧事業費増により、類似団体平均を上回っている。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一方、復旧から復興へ移行し、災害に強いまちづくりを目指しているなかで、普通建設事業費は高止まりしている。街路事業、国指定文化財布田川断層帯の保存・整備事業による。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復旧事業の財源として発行した地方債の元利償還が本格化していることで、公債費が類似団体平均を上回るが、これは今後も継続することが予想される。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復旧事業では交付税措置の大きな地方債を財源とできていたが、復興事業では交付税措置が小さくなるため、事業を峻別して将来の財政運営を健全に保つことに努める。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年熊本地震にかかる事業が完了していくことで、それに伴い増加していた人件費、物件費、補助費等を整理・合理化を行う。</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34,107
33,885
65.68
23,502,433
22,425,121
876,849
9,707,957
50,275,930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16637</xdr:rowOff>
    </xdr:from>
    <xdr:to>
      <xdr:col>24</xdr:col>
      <xdr:colOff>63500</xdr:colOff>
      <xdr:row>36</xdr:row>
      <xdr:rowOff>19304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883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19304</xdr:rowOff>
    </xdr:from>
    <xdr:to>
      <xdr:col>19</xdr:col>
      <xdr:colOff>177800</xdr:colOff>
      <xdr:row>36</xdr:row>
      <xdr:rowOff>45974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150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19304</xdr:rowOff>
    </xdr:from>
    <xdr:to>
      <xdr:col>15</xdr:col>
      <xdr:colOff>50800</xdr:colOff>
      <xdr:row>36</xdr:row>
      <xdr:rowOff>45974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150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19304</xdr:rowOff>
    </xdr:from>
    <xdr:to>
      <xdr:col>10</xdr:col>
      <xdr:colOff>114300</xdr:colOff>
      <xdr:row>36</xdr:row>
      <xdr:rowOff>43307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9150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137287</xdr:rowOff>
    </xdr:from>
    <xdr:to>
      <xdr:col>24</xdr:col>
      <xdr:colOff>114300</xdr:colOff>
      <xdr:row>36</xdr:row>
      <xdr:rowOff>67437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115714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139954</xdr:rowOff>
    </xdr:from>
    <xdr:to>
      <xdr:col>20</xdr:col>
      <xdr:colOff>38100</xdr:colOff>
      <xdr:row>36</xdr:row>
      <xdr:rowOff>70104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61231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166624</xdr:rowOff>
    </xdr:from>
    <xdr:to>
      <xdr:col>15</xdr:col>
      <xdr:colOff>101600</xdr:colOff>
      <xdr:row>36</xdr:row>
      <xdr:rowOff>96774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87901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139954</xdr:rowOff>
    </xdr:from>
    <xdr:to>
      <xdr:col>10</xdr:col>
      <xdr:colOff>165100</xdr:colOff>
      <xdr:row>36</xdr:row>
      <xdr:rowOff>70104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61231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163957</xdr:rowOff>
    </xdr:from>
    <xdr:to>
      <xdr:col>6</xdr:col>
      <xdr:colOff>38100</xdr:colOff>
      <xdr:row>36</xdr:row>
      <xdr:rowOff>94107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85234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147789</xdr:rowOff>
    </xdr:from>
    <xdr:to>
      <xdr:col>24</xdr:col>
      <xdr:colOff>63500</xdr:colOff>
      <xdr:row>57</xdr:row>
      <xdr:rowOff>83312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48989"/>
          <a:ext cx="838200" cy="10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147789</xdr:rowOff>
    </xdr:from>
    <xdr:to>
      <xdr:col>19</xdr:col>
      <xdr:colOff>177800</xdr:colOff>
      <xdr:row>57</xdr:row>
      <xdr:rowOff>81925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48989"/>
          <a:ext cx="889000" cy="10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165665</xdr:rowOff>
    </xdr:from>
    <xdr:to>
      <xdr:col>15</xdr:col>
      <xdr:colOff>50800</xdr:colOff>
      <xdr:row>57</xdr:row>
      <xdr:rowOff>81925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66865"/>
          <a:ext cx="889000" cy="8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10854</xdr:rowOff>
    </xdr:from>
    <xdr:to>
      <xdr:col>10</xdr:col>
      <xdr:colOff>114300</xdr:colOff>
      <xdr:row>56</xdr:row>
      <xdr:rowOff>165665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40604"/>
          <a:ext cx="889000" cy="32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32512</xdr:rowOff>
    </xdr:from>
    <xdr:to>
      <xdr:col>24</xdr:col>
      <xdr:colOff>114300</xdr:colOff>
      <xdr:row>57</xdr:row>
      <xdr:rowOff>134112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55389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96989</xdr:rowOff>
    </xdr:from>
    <xdr:to>
      <xdr:col>20</xdr:col>
      <xdr:colOff>38100</xdr:colOff>
      <xdr:row>57</xdr:row>
      <xdr:rowOff>27139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9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43666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7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31125</xdr:rowOff>
    </xdr:from>
    <xdr:to>
      <xdr:col>15</xdr:col>
      <xdr:colOff>101600</xdr:colOff>
      <xdr:row>57</xdr:row>
      <xdr:rowOff>132725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149252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7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114865</xdr:rowOff>
    </xdr:from>
    <xdr:to>
      <xdr:col>10</xdr:col>
      <xdr:colOff>165100</xdr:colOff>
      <xdr:row>57</xdr:row>
      <xdr:rowOff>45015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61542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9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131504</xdr:rowOff>
    </xdr:from>
    <xdr:to>
      <xdr:col>6</xdr:col>
      <xdr:colOff>38100</xdr:colOff>
      <xdr:row>55</xdr:row>
      <xdr:rowOff>61654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8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78181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6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33554</xdr:rowOff>
    </xdr:from>
    <xdr:to>
      <xdr:col>24</xdr:col>
      <xdr:colOff>63500</xdr:colOff>
      <xdr:row>74</xdr:row>
      <xdr:rowOff>114843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20854"/>
          <a:ext cx="838200" cy="8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114843</xdr:rowOff>
    </xdr:from>
    <xdr:to>
      <xdr:col>19</xdr:col>
      <xdr:colOff>177800</xdr:colOff>
      <xdr:row>76</xdr:row>
      <xdr:rowOff>34826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02143"/>
          <a:ext cx="889000" cy="26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141552</xdr:rowOff>
    </xdr:from>
    <xdr:to>
      <xdr:col>15</xdr:col>
      <xdr:colOff>50800</xdr:colOff>
      <xdr:row>76</xdr:row>
      <xdr:rowOff>34826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657402"/>
          <a:ext cx="889000" cy="40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141552</xdr:rowOff>
    </xdr:from>
    <xdr:to>
      <xdr:col>10</xdr:col>
      <xdr:colOff>114300</xdr:colOff>
      <xdr:row>75</xdr:row>
      <xdr:rowOff>118707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657402"/>
          <a:ext cx="889000" cy="32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154204</xdr:rowOff>
    </xdr:from>
    <xdr:to>
      <xdr:col>24</xdr:col>
      <xdr:colOff>114300</xdr:colOff>
      <xdr:row>74</xdr:row>
      <xdr:rowOff>84354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7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5631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2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64043</xdr:rowOff>
    </xdr:from>
    <xdr:to>
      <xdr:col>20</xdr:col>
      <xdr:colOff>38100</xdr:colOff>
      <xdr:row>74</xdr:row>
      <xdr:rowOff>165643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5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10720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2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155476</xdr:rowOff>
    </xdr:from>
    <xdr:to>
      <xdr:col>15</xdr:col>
      <xdr:colOff>101600</xdr:colOff>
      <xdr:row>76</xdr:row>
      <xdr:rowOff>85626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102153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8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90752</xdr:rowOff>
    </xdr:from>
    <xdr:to>
      <xdr:col>10</xdr:col>
      <xdr:colOff>165100</xdr:colOff>
      <xdr:row>74</xdr:row>
      <xdr:rowOff>20902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37429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8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67907</xdr:rowOff>
    </xdr:from>
    <xdr:to>
      <xdr:col>6</xdr:col>
      <xdr:colOff>38100</xdr:colOff>
      <xdr:row>75</xdr:row>
      <xdr:rowOff>169506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266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14584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0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143053</xdr:rowOff>
    </xdr:from>
    <xdr:to>
      <xdr:col>24</xdr:col>
      <xdr:colOff>63500</xdr:colOff>
      <xdr:row>99</xdr:row>
      <xdr:rowOff>37288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45153"/>
          <a:ext cx="838200" cy="6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143053</xdr:rowOff>
    </xdr:from>
    <xdr:to>
      <xdr:col>19</xdr:col>
      <xdr:colOff>177800</xdr:colOff>
      <xdr:row>99</xdr:row>
      <xdr:rowOff>8637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945153"/>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38064</xdr:rowOff>
    </xdr:from>
    <xdr:to>
      <xdr:col>15</xdr:col>
      <xdr:colOff>50800</xdr:colOff>
      <xdr:row>99</xdr:row>
      <xdr:rowOff>8637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40164"/>
          <a:ext cx="889000" cy="14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38064</xdr:rowOff>
    </xdr:from>
    <xdr:to>
      <xdr:col>10</xdr:col>
      <xdr:colOff>114300</xdr:colOff>
      <xdr:row>99</xdr:row>
      <xdr:rowOff>71989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40164"/>
          <a:ext cx="889000" cy="20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157938</xdr:rowOff>
    </xdr:from>
    <xdr:to>
      <xdr:col>24</xdr:col>
      <xdr:colOff>114300</xdr:colOff>
      <xdr:row>99</xdr:row>
      <xdr:rowOff>88088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6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72865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7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92253</xdr:rowOff>
    </xdr:from>
    <xdr:to>
      <xdr:col>20</xdr:col>
      <xdr:colOff>38100</xdr:colOff>
      <xdr:row>99</xdr:row>
      <xdr:rowOff>22403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13530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8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129287</xdr:rowOff>
    </xdr:from>
    <xdr:to>
      <xdr:col>15</xdr:col>
      <xdr:colOff>101600</xdr:colOff>
      <xdr:row>99</xdr:row>
      <xdr:rowOff>59437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93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50564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702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158714</xdr:rowOff>
    </xdr:from>
    <xdr:to>
      <xdr:col>10</xdr:col>
      <xdr:colOff>165100</xdr:colOff>
      <xdr:row>98</xdr:row>
      <xdr:rowOff>88864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79991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8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21189</xdr:rowOff>
    </xdr:from>
    <xdr:to>
      <xdr:col>6</xdr:col>
      <xdr:colOff>38100</xdr:colOff>
      <xdr:row>99</xdr:row>
      <xdr:rowOff>122789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113916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8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85816</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723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35016</xdr:rowOff>
    </xdr:from>
    <xdr:to>
      <xdr:col>36</xdr:col>
      <xdr:colOff>165100</xdr:colOff>
      <xdr:row>39</xdr:row>
      <xdr:rowOff>136616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127743</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814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90913</xdr:rowOff>
    </xdr:from>
    <xdr:to>
      <xdr:col>55</xdr:col>
      <xdr:colOff>0</xdr:colOff>
      <xdr:row>57</xdr:row>
      <xdr:rowOff>163665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63563"/>
          <a:ext cx="838200" cy="7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90913</xdr:rowOff>
    </xdr:from>
    <xdr:to>
      <xdr:col>50</xdr:col>
      <xdr:colOff>114300</xdr:colOff>
      <xdr:row>57</xdr:row>
      <xdr:rowOff>160845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63563"/>
          <a:ext cx="889000" cy="6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160845</xdr:rowOff>
    </xdr:from>
    <xdr:to>
      <xdr:col>45</xdr:col>
      <xdr:colOff>177800</xdr:colOff>
      <xdr:row>58</xdr:row>
      <xdr:rowOff>9798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33495"/>
          <a:ext cx="889000" cy="2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115316</xdr:rowOff>
    </xdr:from>
    <xdr:to>
      <xdr:col>41</xdr:col>
      <xdr:colOff>50800</xdr:colOff>
      <xdr:row>58</xdr:row>
      <xdr:rowOff>9798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87966"/>
          <a:ext cx="889000" cy="6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112865</xdr:rowOff>
    </xdr:from>
    <xdr:to>
      <xdr:col>55</xdr:col>
      <xdr:colOff>50800</xdr:colOff>
      <xdr:row>58</xdr:row>
      <xdr:rowOff>43015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135742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3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40113</xdr:rowOff>
    </xdr:from>
    <xdr:to>
      <xdr:col>50</xdr:col>
      <xdr:colOff>165100</xdr:colOff>
      <xdr:row>57</xdr:row>
      <xdr:rowOff>141713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158240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110045</xdr:rowOff>
    </xdr:from>
    <xdr:to>
      <xdr:col>46</xdr:col>
      <xdr:colOff>38100</xdr:colOff>
      <xdr:row>58</xdr:row>
      <xdr:rowOff>40195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56722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130448</xdr:rowOff>
    </xdr:from>
    <xdr:to>
      <xdr:col>41</xdr:col>
      <xdr:colOff>101600</xdr:colOff>
      <xdr:row>58</xdr:row>
      <xdr:rowOff>60598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77125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7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64516</xdr:rowOff>
    </xdr:from>
    <xdr:to>
      <xdr:col>36</xdr:col>
      <xdr:colOff>165100</xdr:colOff>
      <xdr:row>57</xdr:row>
      <xdr:rowOff>166116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3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11193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13208</xdr:rowOff>
    </xdr:from>
    <xdr:to>
      <xdr:col>55</xdr:col>
      <xdr:colOff>0</xdr:colOff>
      <xdr:row>78</xdr:row>
      <xdr:rowOff>148596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86308"/>
          <a:ext cx="838200" cy="13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13208</xdr:rowOff>
    </xdr:from>
    <xdr:to>
      <xdr:col>50</xdr:col>
      <xdr:colOff>114300</xdr:colOff>
      <xdr:row>78</xdr:row>
      <xdr:rowOff>75330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86308"/>
          <a:ext cx="889000" cy="6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146596</xdr:rowOff>
    </xdr:from>
    <xdr:to>
      <xdr:col>45</xdr:col>
      <xdr:colOff>177800</xdr:colOff>
      <xdr:row>78</xdr:row>
      <xdr:rowOff>75330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48246"/>
          <a:ext cx="889000" cy="10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146596</xdr:rowOff>
    </xdr:from>
    <xdr:to>
      <xdr:col>41</xdr:col>
      <xdr:colOff>50800</xdr:colOff>
      <xdr:row>78</xdr:row>
      <xdr:rowOff>28772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48246"/>
          <a:ext cx="889000" cy="5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97796</xdr:rowOff>
    </xdr:from>
    <xdr:to>
      <xdr:col>55</xdr:col>
      <xdr:colOff>50800</xdr:colOff>
      <xdr:row>79</xdr:row>
      <xdr:rowOff>27946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12723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133858</xdr:rowOff>
    </xdr:from>
    <xdr:to>
      <xdr:col>50</xdr:col>
      <xdr:colOff>165100</xdr:colOff>
      <xdr:row>78</xdr:row>
      <xdr:rowOff>64008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3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80535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11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24530</xdr:rowOff>
    </xdr:from>
    <xdr:to>
      <xdr:col>46</xdr:col>
      <xdr:colOff>38100</xdr:colOff>
      <xdr:row>78</xdr:row>
      <xdr:rowOff>126130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117257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9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95796</xdr:rowOff>
    </xdr:from>
    <xdr:to>
      <xdr:col>41</xdr:col>
      <xdr:colOff>101600</xdr:colOff>
      <xdr:row>78</xdr:row>
      <xdr:rowOff>25946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9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42473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149422</xdr:rowOff>
    </xdr:from>
    <xdr:to>
      <xdr:col>36</xdr:col>
      <xdr:colOff>165100</xdr:colOff>
      <xdr:row>78</xdr:row>
      <xdr:rowOff>79572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70699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155583</xdr:rowOff>
    </xdr:from>
    <xdr:to>
      <xdr:col>54</xdr:col>
      <xdr:colOff>189865</xdr:colOff>
      <xdr:row>98</xdr:row>
      <xdr:rowOff>78544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7533"/>
          <a:ext cx="1270" cy="112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82371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78544</xdr:rowOff>
    </xdr:from>
    <xdr:to>
      <xdr:col>55</xdr:col>
      <xdr:colOff>88900</xdr:colOff>
      <xdr:row>98</xdr:row>
      <xdr:rowOff>78544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80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102260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155583</xdr:rowOff>
    </xdr:from>
    <xdr:to>
      <xdr:col>55</xdr:col>
      <xdr:colOff>88900</xdr:colOff>
      <xdr:row>91</xdr:row>
      <xdr:rowOff>155583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139123</xdr:rowOff>
    </xdr:from>
    <xdr:to>
      <xdr:col>55</xdr:col>
      <xdr:colOff>0</xdr:colOff>
      <xdr:row>91</xdr:row>
      <xdr:rowOff>155583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5741073"/>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77461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6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99034</xdr:rowOff>
    </xdr:from>
    <xdr:to>
      <xdr:col>55</xdr:col>
      <xdr:colOff>50800</xdr:colOff>
      <xdr:row>97</xdr:row>
      <xdr:rowOff>29184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5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50012</xdr:rowOff>
    </xdr:from>
    <xdr:to>
      <xdr:col>50</xdr:col>
      <xdr:colOff>114300</xdr:colOff>
      <xdr:row>91</xdr:row>
      <xdr:rowOff>139123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651962"/>
          <a:ext cx="889000" cy="8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100712</xdr:rowOff>
    </xdr:from>
    <xdr:to>
      <xdr:col>50</xdr:col>
      <xdr:colOff>165100</xdr:colOff>
      <xdr:row>97</xdr:row>
      <xdr:rowOff>30862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21989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65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50012</xdr:rowOff>
    </xdr:from>
    <xdr:to>
      <xdr:col>45</xdr:col>
      <xdr:colOff>177800</xdr:colOff>
      <xdr:row>92</xdr:row>
      <xdr:rowOff>160285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651962"/>
          <a:ext cx="889000" cy="28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100330</xdr:rowOff>
    </xdr:from>
    <xdr:to>
      <xdr:col>46</xdr:col>
      <xdr:colOff>38100</xdr:colOff>
      <xdr:row>97</xdr:row>
      <xdr:rowOff>30480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21607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160285</xdr:rowOff>
    </xdr:from>
    <xdr:to>
      <xdr:col>41</xdr:col>
      <xdr:colOff>50800</xdr:colOff>
      <xdr:row>93</xdr:row>
      <xdr:rowOff>28198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933685"/>
          <a:ext cx="889000" cy="3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121427</xdr:rowOff>
    </xdr:from>
    <xdr:to>
      <xdr:col>41</xdr:col>
      <xdr:colOff>101600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127795</xdr:rowOff>
    </xdr:from>
    <xdr:to>
      <xdr:col>36</xdr:col>
      <xdr:colOff>165100</xdr:colOff>
      <xdr:row>97</xdr:row>
      <xdr:rowOff>57945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49072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104783</xdr:rowOff>
    </xdr:from>
    <xdr:to>
      <xdr:col>55</xdr:col>
      <xdr:colOff>50800</xdr:colOff>
      <xdr:row>92</xdr:row>
      <xdr:rowOff>34933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70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57810</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65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88323</xdr:rowOff>
    </xdr:from>
    <xdr:to>
      <xdr:col>50</xdr:col>
      <xdr:colOff>165100</xdr:colOff>
      <xdr:row>92</xdr:row>
      <xdr:rowOff>18473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35000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546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170662</xdr:rowOff>
    </xdr:from>
    <xdr:to>
      <xdr:col>46</xdr:col>
      <xdr:colOff>38100</xdr:colOff>
      <xdr:row>91</xdr:row>
      <xdr:rowOff>100812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60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117339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537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109485</xdr:rowOff>
    </xdr:from>
    <xdr:to>
      <xdr:col>41</xdr:col>
      <xdr:colOff>101600</xdr:colOff>
      <xdr:row>93</xdr:row>
      <xdr:rowOff>39635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8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56162</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565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148848</xdr:rowOff>
    </xdr:from>
    <xdr:to>
      <xdr:col>36</xdr:col>
      <xdr:colOff>165100</xdr:colOff>
      <xdr:row>93</xdr:row>
      <xdr:rowOff>78998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92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95525</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569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7014</xdr:rowOff>
    </xdr:from>
    <xdr:to>
      <xdr:col>85</xdr:col>
      <xdr:colOff>127000</xdr:colOff>
      <xdr:row>38</xdr:row>
      <xdr:rowOff>155277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22114"/>
          <a:ext cx="838200" cy="14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84248</xdr:rowOff>
    </xdr:from>
    <xdr:to>
      <xdr:col>81</xdr:col>
      <xdr:colOff>50800</xdr:colOff>
      <xdr:row>38</xdr:row>
      <xdr:rowOff>155277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99348"/>
          <a:ext cx="889000" cy="7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84248</xdr:rowOff>
    </xdr:from>
    <xdr:to>
      <xdr:col>76</xdr:col>
      <xdr:colOff>114300</xdr:colOff>
      <xdr:row>38</xdr:row>
      <xdr:rowOff>149889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99348"/>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98226</xdr:rowOff>
    </xdr:from>
    <xdr:to>
      <xdr:col>71</xdr:col>
      <xdr:colOff>177800</xdr:colOff>
      <xdr:row>38</xdr:row>
      <xdr:rowOff>149889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613326"/>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127664</xdr:rowOff>
    </xdr:from>
    <xdr:to>
      <xdr:col>85</xdr:col>
      <xdr:colOff>177800</xdr:colOff>
      <xdr:row>38</xdr:row>
      <xdr:rowOff>57814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106091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4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104477</xdr:rowOff>
    </xdr:from>
    <xdr:to>
      <xdr:col>81</xdr:col>
      <xdr:colOff>101600</xdr:colOff>
      <xdr:row>39</xdr:row>
      <xdr:rowOff>34627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1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25754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1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33448</xdr:rowOff>
    </xdr:from>
    <xdr:to>
      <xdr:col>76</xdr:col>
      <xdr:colOff>165100</xdr:colOff>
      <xdr:row>38</xdr:row>
      <xdr:rowOff>135048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126175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4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99089</xdr:rowOff>
    </xdr:from>
    <xdr:to>
      <xdr:col>72</xdr:col>
      <xdr:colOff>38100</xdr:colOff>
      <xdr:row>39</xdr:row>
      <xdr:rowOff>29239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1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20366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0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47426</xdr:rowOff>
    </xdr:from>
    <xdr:to>
      <xdr:col>67</xdr:col>
      <xdr:colOff>101600</xdr:colOff>
      <xdr:row>38</xdr:row>
      <xdr:rowOff>149026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6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140153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5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50112</xdr:rowOff>
    </xdr:from>
    <xdr:to>
      <xdr:col>85</xdr:col>
      <xdr:colOff>127000</xdr:colOff>
      <xdr:row>57</xdr:row>
      <xdr:rowOff>55333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22762"/>
          <a:ext cx="838200" cy="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55333</xdr:rowOff>
    </xdr:from>
    <xdr:to>
      <xdr:col>81</xdr:col>
      <xdr:colOff>50800</xdr:colOff>
      <xdr:row>57</xdr:row>
      <xdr:rowOff>75678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27983"/>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75678</xdr:rowOff>
    </xdr:from>
    <xdr:to>
      <xdr:col>76</xdr:col>
      <xdr:colOff>114300</xdr:colOff>
      <xdr:row>57</xdr:row>
      <xdr:rowOff>92215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848328"/>
          <a:ext cx="889000" cy="1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81823</xdr:rowOff>
    </xdr:from>
    <xdr:to>
      <xdr:col>71</xdr:col>
      <xdr:colOff>177800</xdr:colOff>
      <xdr:row>57</xdr:row>
      <xdr:rowOff>92215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854473"/>
          <a:ext cx="889000" cy="1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170762</xdr:rowOff>
    </xdr:from>
    <xdr:to>
      <xdr:col>85</xdr:col>
      <xdr:colOff>177800</xdr:colOff>
      <xdr:row>57</xdr:row>
      <xdr:rowOff>100912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7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4533</xdr:rowOff>
    </xdr:from>
    <xdr:to>
      <xdr:col>81</xdr:col>
      <xdr:colOff>101600</xdr:colOff>
      <xdr:row>57</xdr:row>
      <xdr:rowOff>106133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7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122660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55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24878</xdr:rowOff>
    </xdr:from>
    <xdr:to>
      <xdr:col>76</xdr:col>
      <xdr:colOff>165100</xdr:colOff>
      <xdr:row>57</xdr:row>
      <xdr:rowOff>126478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9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143005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57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41415</xdr:rowOff>
    </xdr:from>
    <xdr:to>
      <xdr:col>72</xdr:col>
      <xdr:colOff>38100</xdr:colOff>
      <xdr:row>57</xdr:row>
      <xdr:rowOff>143015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1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134142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0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31023</xdr:rowOff>
    </xdr:from>
    <xdr:to>
      <xdr:col>67</xdr:col>
      <xdr:colOff>101600</xdr:colOff>
      <xdr:row>57</xdr:row>
      <xdr:rowOff>132623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0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123750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9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23426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3396526"/>
          <a:ext cx="1269" cy="192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93236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377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141553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1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23426</xdr:rowOff>
    </xdr:from>
    <xdr:to>
      <xdr:col>86</xdr:col>
      <xdr:colOff>25400</xdr:colOff>
      <xdr:row>78</xdr:row>
      <xdr:rowOff>23426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39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33111</xdr:rowOff>
    </xdr:from>
    <xdr:to>
      <xdr:col>85</xdr:col>
      <xdr:colOff>127000</xdr:colOff>
      <xdr:row>78</xdr:row>
      <xdr:rowOff>50980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406211"/>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137685</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510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159258</xdr:rowOff>
    </xdr:from>
    <xdr:to>
      <xdr:col>85</xdr:col>
      <xdr:colOff>177800</xdr:colOff>
      <xdr:row>79</xdr:row>
      <xdr:rowOff>89408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3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46534</xdr:rowOff>
    </xdr:from>
    <xdr:to>
      <xdr:col>81</xdr:col>
      <xdr:colOff>50800</xdr:colOff>
      <xdr:row>78</xdr:row>
      <xdr:rowOff>50980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248184"/>
          <a:ext cx="889000" cy="17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161046</xdr:rowOff>
    </xdr:from>
    <xdr:to>
      <xdr:col>81</xdr:col>
      <xdr:colOff>101600</xdr:colOff>
      <xdr:row>79</xdr:row>
      <xdr:rowOff>91196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3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82323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62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5356</xdr:rowOff>
    </xdr:from>
    <xdr:to>
      <xdr:col>76</xdr:col>
      <xdr:colOff>114300</xdr:colOff>
      <xdr:row>77</xdr:row>
      <xdr:rowOff>46534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207006"/>
          <a:ext cx="889000" cy="4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158448</xdr:rowOff>
    </xdr:from>
    <xdr:to>
      <xdr:col>76</xdr:col>
      <xdr:colOff>165100</xdr:colOff>
      <xdr:row>79</xdr:row>
      <xdr:rowOff>88598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3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79725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62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94593</xdr:rowOff>
    </xdr:from>
    <xdr:to>
      <xdr:col>71</xdr:col>
      <xdr:colOff>177800</xdr:colOff>
      <xdr:row>77</xdr:row>
      <xdr:rowOff>5356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2267543"/>
          <a:ext cx="889000" cy="93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156639</xdr:rowOff>
    </xdr:from>
    <xdr:to>
      <xdr:col>72</xdr:col>
      <xdr:colOff>38100</xdr:colOff>
      <xdr:row>79</xdr:row>
      <xdr:rowOff>86789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2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77916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62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158798</xdr:rowOff>
    </xdr:from>
    <xdr:to>
      <xdr:col>67</xdr:col>
      <xdr:colOff>101600</xdr:colOff>
      <xdr:row>79</xdr:row>
      <xdr:rowOff>88948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80075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62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153761</xdr:rowOff>
    </xdr:from>
    <xdr:to>
      <xdr:col>85</xdr:col>
      <xdr:colOff>177800</xdr:colOff>
      <xdr:row>78</xdr:row>
      <xdr:rowOff>83911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5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97103</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9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180</xdr:rowOff>
    </xdr:from>
    <xdr:to>
      <xdr:col>81</xdr:col>
      <xdr:colOff>101600</xdr:colOff>
      <xdr:row>78</xdr:row>
      <xdr:rowOff>101780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7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118307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14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167184</xdr:rowOff>
    </xdr:from>
    <xdr:to>
      <xdr:col>76</xdr:col>
      <xdr:colOff>165100</xdr:colOff>
      <xdr:row>77</xdr:row>
      <xdr:rowOff>97334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1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113861</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297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126006</xdr:rowOff>
    </xdr:from>
    <xdr:to>
      <xdr:col>72</xdr:col>
      <xdr:colOff>38100</xdr:colOff>
      <xdr:row>77</xdr:row>
      <xdr:rowOff>56156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15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72682</xdr:rowOff>
    </xdr:from>
    <xdr:ext cx="59901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03795" y="1293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43793</xdr:rowOff>
    </xdr:from>
    <xdr:to>
      <xdr:col>67</xdr:col>
      <xdr:colOff>101600</xdr:colOff>
      <xdr:row>71</xdr:row>
      <xdr:rowOff>145393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22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161920</xdr:rowOff>
    </xdr:from>
    <xdr:ext cx="59901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14795" y="1199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112140</xdr:rowOff>
    </xdr:from>
    <xdr:to>
      <xdr:col>85</xdr:col>
      <xdr:colOff>127000</xdr:colOff>
      <xdr:row>94</xdr:row>
      <xdr:rowOff>50660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056990"/>
          <a:ext cx="838200" cy="10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50660</xdr:rowOff>
    </xdr:from>
    <xdr:to>
      <xdr:col>81</xdr:col>
      <xdr:colOff>50800</xdr:colOff>
      <xdr:row>94</xdr:row>
      <xdr:rowOff>97129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166960"/>
          <a:ext cx="889000" cy="4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97129</xdr:rowOff>
    </xdr:from>
    <xdr:to>
      <xdr:col>76</xdr:col>
      <xdr:colOff>114300</xdr:colOff>
      <xdr:row>94</xdr:row>
      <xdr:rowOff>165760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213429"/>
          <a:ext cx="889000" cy="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165760</xdr:rowOff>
    </xdr:from>
    <xdr:to>
      <xdr:col>71</xdr:col>
      <xdr:colOff>177800</xdr:colOff>
      <xdr:row>95</xdr:row>
      <xdr:rowOff>120129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282060"/>
          <a:ext cx="889000" cy="1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61340</xdr:rowOff>
    </xdr:from>
    <xdr:to>
      <xdr:col>85</xdr:col>
      <xdr:colOff>177800</xdr:colOff>
      <xdr:row>93</xdr:row>
      <xdr:rowOff>162940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0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84217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85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171310</xdr:rowOff>
    </xdr:from>
    <xdr:to>
      <xdr:col>81</xdr:col>
      <xdr:colOff>101600</xdr:colOff>
      <xdr:row>94</xdr:row>
      <xdr:rowOff>101460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1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117987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89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46329</xdr:rowOff>
    </xdr:from>
    <xdr:to>
      <xdr:col>76</xdr:col>
      <xdr:colOff>165100</xdr:colOff>
      <xdr:row>94</xdr:row>
      <xdr:rowOff>147929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1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164456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93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114960</xdr:rowOff>
    </xdr:from>
    <xdr:to>
      <xdr:col>72</xdr:col>
      <xdr:colOff>38100</xdr:colOff>
      <xdr:row>95</xdr:row>
      <xdr:rowOff>45110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2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61637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00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69329</xdr:rowOff>
    </xdr:from>
    <xdr:to>
      <xdr:col>67</xdr:col>
      <xdr:colOff>101600</xdr:colOff>
      <xdr:row>95</xdr:row>
      <xdr:rowOff>170929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16006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13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民生費は、介護特別会計繰出金、私立保育所運営補助金による影響が大きく、児童福祉費、高齢者福祉費、障がい者福祉費とも年々増加傾向となっている。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月大雨にかかる災害復旧により、平成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年熊本地震の災害復旧費が減少したものの、類似団体平均を上回っている状況が続いている。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年熊本地震については、復旧事業から復興事業へ移行しつつあることで強いまちづくりを実施するための街路事業等にかかる土木費が高止まりしているが、これは事業完了まで継続することが見込まれる。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年熊本地震の災害復旧の財源として発行した地方債の元利償還が本格化していたことで、公債費が類似団体平均を大きく上回り、これは今後も継続することが予想される。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年度末で</a:t>
          </a:r>
          <a:r>
            <a:rPr kumimoji="1" lang="en-US" altLang="ja-JP" sz="1400">
              <a:latin typeface="ＭＳ ゴシック" pitchFamily="49" charset="-128"/>
              <a:ea typeface="ＭＳ ゴシック" pitchFamily="49" charset="-128"/>
            </a:rPr>
            <a:t>1,123</a:t>
          </a:r>
          <a:r>
            <a:rPr kumimoji="1" lang="ja-JP" altLang="en-US" sz="1400">
              <a:latin typeface="ＭＳ ゴシック" pitchFamily="49" charset="-128"/>
              <a:ea typeface="ＭＳ ゴシック" pitchFamily="49" charset="-128"/>
            </a:rPr>
            <a:t>百万円。平成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年度熊本地震前（</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年度）の予算規模約</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億円の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割程度で、適正と考えられる。中期財政見通しでは、今後も公債費は増加。</a:t>
          </a:r>
          <a:r>
            <a:rPr kumimoji="1" lang="en-US" altLang="ja-JP" sz="1400">
              <a:latin typeface="ＭＳ ゴシック" pitchFamily="49" charset="-128"/>
              <a:ea typeface="ＭＳ ゴシック" pitchFamily="49" charset="-128"/>
            </a:rPr>
            <a:t>R8</a:t>
          </a:r>
          <a:r>
            <a:rPr kumimoji="1" lang="ja-JP" altLang="en-US" sz="1400">
              <a:latin typeface="ＭＳ ゴシック" pitchFamily="49" charset="-128"/>
              <a:ea typeface="ＭＳ ゴシック" pitchFamily="49" charset="-128"/>
            </a:rPr>
            <a:t>年度以降財源不足による基金取崩しが必要とされる見通し。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実質単年度収支は、国庫支出金（普通建設事業支出金）、県支出金（熊本地震復興基金交付金）、繰越金減が影響し単年度収支は赤字だが、</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年度より赤字額は減少。</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一般会計及び特別会計、すべて黒字となっている。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一般会計では、歳入総額</a:t>
          </a:r>
          <a:r>
            <a:rPr kumimoji="1" lang="en-US" altLang="ja-JP" sz="1400">
              <a:latin typeface="ＭＳ ゴシック" pitchFamily="49" charset="-128"/>
              <a:ea typeface="ＭＳ ゴシック" pitchFamily="49" charset="-128"/>
            </a:rPr>
            <a:t>23,502</a:t>
          </a:r>
          <a:r>
            <a:rPr kumimoji="1" lang="ja-JP" altLang="en-US" sz="1400">
              <a:latin typeface="ＭＳ ゴシック" pitchFamily="49" charset="-128"/>
              <a:ea typeface="ＭＳ ゴシック" pitchFamily="49" charset="-128"/>
            </a:rPr>
            <a:t>百万円、歳出総額</a:t>
          </a:r>
          <a:r>
            <a:rPr kumimoji="1" lang="en-US" altLang="ja-JP" sz="1400">
              <a:latin typeface="ＭＳ ゴシック" pitchFamily="49" charset="-128"/>
              <a:ea typeface="ＭＳ ゴシック" pitchFamily="49" charset="-128"/>
            </a:rPr>
            <a:t>22,425</a:t>
          </a:r>
          <a:r>
            <a:rPr kumimoji="1" lang="ja-JP" altLang="en-US" sz="1400">
              <a:latin typeface="ＭＳ ゴシック" pitchFamily="49" charset="-128"/>
              <a:ea typeface="ＭＳ ゴシック" pitchFamily="49" charset="-128"/>
            </a:rPr>
            <a:t>百万円、形式収支</a:t>
          </a:r>
          <a:r>
            <a:rPr kumimoji="1" lang="en-US" altLang="ja-JP" sz="1400">
              <a:latin typeface="ＭＳ ゴシック" pitchFamily="49" charset="-128"/>
              <a:ea typeface="ＭＳ ゴシック" pitchFamily="49" charset="-128"/>
            </a:rPr>
            <a:t>1,077</a:t>
          </a:r>
          <a:r>
            <a:rPr kumimoji="1" lang="ja-JP" altLang="en-US" sz="1400">
              <a:latin typeface="ＭＳ ゴシック" pitchFamily="49" charset="-128"/>
              <a:ea typeface="ＭＳ ゴシック" pitchFamily="49" charset="-128"/>
            </a:rPr>
            <a:t>百万円、翌年度に繰り越すべき財源</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百万円であるため、実質収支</a:t>
          </a:r>
          <a:r>
            <a:rPr kumimoji="1" lang="en-US" altLang="ja-JP" sz="1400">
              <a:latin typeface="ＭＳ ゴシック" pitchFamily="49" charset="-128"/>
              <a:ea typeface="ＭＳ ゴシック" pitchFamily="49" charset="-128"/>
            </a:rPr>
            <a:t>877</a:t>
          </a:r>
          <a:r>
            <a:rPr kumimoji="1" lang="ja-JP" altLang="en-US" sz="1400">
              <a:latin typeface="ＭＳ ゴシック" pitchFamily="49" charset="-128"/>
              <a:ea typeface="ＭＳ ゴシック" pitchFamily="49" charset="-128"/>
            </a:rPr>
            <a:t>百万円となり、財政標準規模比</a:t>
          </a:r>
          <a:r>
            <a:rPr kumimoji="1" lang="en-US" altLang="ja-JP" sz="1400">
              <a:latin typeface="ＭＳ ゴシック" pitchFamily="49" charset="-128"/>
              <a:ea typeface="ＭＳ ゴシック" pitchFamily="49" charset="-128"/>
            </a:rPr>
            <a:t>9.03</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今後も事務事業の見直し、債権管理、未収金回収、使用料等の改定その他対策を行い、一方では平成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年熊本地震にかかる復興事業やその他発生する災害の復旧等の財源確保に努める。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23502433</v>
      </c>
      <c r="BO4" s="371"/>
      <c r="BP4" s="371"/>
      <c r="BQ4" s="371"/>
      <c r="BR4" s="371"/>
      <c r="BS4" s="371"/>
      <c r="BT4" s="371"/>
      <c r="BU4" s="372"/>
      <c r="BV4" s="370">
        <v>25012436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v>
      </c>
      <c r="CU4" s="377"/>
      <c r="CV4" s="377"/>
      <c r="CW4" s="377"/>
      <c r="CX4" s="377"/>
      <c r="CY4" s="377"/>
      <c r="CZ4" s="377"/>
      <c r="DA4" s="378"/>
      <c r="DB4" s="376">
        <v>11.8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22425121</v>
      </c>
      <c r="BO5" s="408"/>
      <c r="BP5" s="408"/>
      <c r="BQ5" s="408"/>
      <c r="BR5" s="408"/>
      <c r="BS5" s="408"/>
      <c r="BT5" s="408"/>
      <c r="BU5" s="409"/>
      <c r="BV5" s="407">
        <v>22896362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97.3</v>
      </c>
      <c r="CU5" s="405"/>
      <c r="CV5" s="405"/>
      <c r="CW5" s="405"/>
      <c r="CX5" s="405"/>
      <c r="CY5" s="405"/>
      <c r="CZ5" s="405"/>
      <c r="DA5" s="406"/>
      <c r="DB5" s="404">
        <v>93.1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1077312</v>
      </c>
      <c r="BO6" s="408"/>
      <c r="BP6" s="408"/>
      <c r="BQ6" s="408"/>
      <c r="BR6" s="408"/>
      <c r="BS6" s="408"/>
      <c r="BT6" s="408"/>
      <c r="BU6" s="409"/>
      <c r="BV6" s="407">
        <v>2116074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97.6</v>
      </c>
      <c r="CU6" s="445"/>
      <c r="CV6" s="445"/>
      <c r="CW6" s="445"/>
      <c r="CX6" s="445"/>
      <c r="CY6" s="445"/>
      <c r="CZ6" s="445"/>
      <c r="DA6" s="446"/>
      <c r="DB6" s="444">
        <v>93.5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200463</v>
      </c>
      <c r="BO7" s="408"/>
      <c r="BP7" s="408"/>
      <c r="BQ7" s="408"/>
      <c r="BR7" s="408"/>
      <c r="BS7" s="408"/>
      <c r="BT7" s="408"/>
      <c r="BU7" s="409"/>
      <c r="BV7" s="407">
        <v>1031993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9707957</v>
      </c>
      <c r="CU7" s="408"/>
      <c r="CV7" s="408"/>
      <c r="CW7" s="408"/>
      <c r="CX7" s="408"/>
      <c r="CY7" s="408"/>
      <c r="CZ7" s="408"/>
      <c r="DA7" s="409"/>
      <c r="DB7" s="407">
        <v>9192354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876849</v>
      </c>
      <c r="BO8" s="408"/>
      <c r="BP8" s="408"/>
      <c r="BQ8" s="408"/>
      <c r="BR8" s="408"/>
      <c r="BS8" s="408"/>
      <c r="BT8" s="408"/>
      <c r="BU8" s="409"/>
      <c r="BV8" s="407">
        <v>1084081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0.49</v>
      </c>
      <c r="CU8" s="448"/>
      <c r="CV8" s="448"/>
      <c r="CW8" s="448"/>
      <c r="CX8" s="448"/>
      <c r="CY8" s="448"/>
      <c r="CZ8" s="448"/>
      <c r="DA8" s="449"/>
      <c r="DB8" s="447">
        <v>0.48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32510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-207232</v>
      </c>
      <c r="BO9" s="408"/>
      <c r="BP9" s="408"/>
      <c r="BQ9" s="408"/>
      <c r="BR9" s="408"/>
      <c r="BS9" s="408"/>
      <c r="BT9" s="408"/>
      <c r="BU9" s="409"/>
      <c r="BV9" s="407">
        <v>-1200019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16.2</v>
      </c>
      <c r="CU9" s="405"/>
      <c r="CV9" s="405"/>
      <c r="CW9" s="405"/>
      <c r="CX9" s="405"/>
      <c r="CY9" s="405"/>
      <c r="CZ9" s="405"/>
      <c r="DA9" s="406"/>
      <c r="DB9" s="404">
        <v>14.7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33611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622</v>
      </c>
      <c r="BO10" s="408"/>
      <c r="BP10" s="408"/>
      <c r="BQ10" s="408"/>
      <c r="BR10" s="408"/>
      <c r="BS10" s="408"/>
      <c r="BT10" s="408"/>
      <c r="BU10" s="409"/>
      <c r="BV10" s="407">
        <v>621</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34107</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33885</v>
      </c>
      <c r="S13" s="492"/>
      <c r="T13" s="492"/>
      <c r="U13" s="492"/>
      <c r="V13" s="493"/>
      <c r="W13" s="423" t="s">
        <v>130</v>
      </c>
      <c r="X13" s="424"/>
      <c r="Y13" s="424"/>
      <c r="Z13" s="424"/>
      <c r="AA13" s="424"/>
      <c r="AB13" s="414"/>
      <c r="AC13" s="458">
        <v>1097</v>
      </c>
      <c r="AD13" s="459"/>
      <c r="AE13" s="459"/>
      <c r="AF13" s="459"/>
      <c r="AG13" s="501"/>
      <c r="AH13" s="458">
        <v>1354</v>
      </c>
      <c r="AI13" s="459"/>
      <c r="AJ13" s="459"/>
      <c r="AK13" s="459"/>
      <c r="AL13" s="460"/>
      <c r="AM13" s="436" t="s">
        <v>131</v>
      </c>
      <c r="AN13" s="437"/>
      <c r="AO13" s="437"/>
      <c r="AP13" s="437"/>
      <c r="AQ13" s="437"/>
      <c r="AR13" s="437"/>
      <c r="AS13" s="437"/>
      <c r="AT13" s="438"/>
      <c r="AU13" s="439" t="s">
        <v>90</v>
      </c>
      <c r="AV13" s="440"/>
      <c r="AW13" s="440"/>
      <c r="AX13" s="440"/>
      <c r="AY13" s="441" t="s">
        <v>132</v>
      </c>
      <c r="AZ13" s="442"/>
      <c r="BA13" s="442"/>
      <c r="BB13" s="442"/>
      <c r="BC13" s="442"/>
      <c r="BD13" s="442"/>
      <c r="BE13" s="442"/>
      <c r="BF13" s="442"/>
      <c r="BG13" s="442"/>
      <c r="BH13" s="442"/>
      <c r="BI13" s="442"/>
      <c r="BJ13" s="442"/>
      <c r="BK13" s="442"/>
      <c r="BL13" s="442"/>
      <c r="BM13" s="443"/>
      <c r="BN13" s="407">
        <v>-206610</v>
      </c>
      <c r="BO13" s="408"/>
      <c r="BP13" s="408"/>
      <c r="BQ13" s="408"/>
      <c r="BR13" s="408"/>
      <c r="BS13" s="408"/>
      <c r="BT13" s="408"/>
      <c r="BU13" s="409"/>
      <c r="BV13" s="407">
        <v>-1199398</v>
      </c>
      <c r="BW13" s="408"/>
      <c r="BX13" s="408"/>
      <c r="BY13" s="408"/>
      <c r="BZ13" s="408"/>
      <c r="CA13" s="408"/>
      <c r="CB13" s="408"/>
      <c r="CC13" s="409"/>
      <c r="CD13" s="410" t="s">
        <v>133</v>
      </c>
      <c r="CE13" s="411"/>
      <c r="CF13" s="411"/>
      <c r="CG13" s="411"/>
      <c r="CH13" s="411"/>
      <c r="CI13" s="411"/>
      <c r="CJ13" s="411"/>
      <c r="CK13" s="411"/>
      <c r="CL13" s="411"/>
      <c r="CM13" s="411"/>
      <c r="CN13" s="411"/>
      <c r="CO13" s="411"/>
      <c r="CP13" s="411"/>
      <c r="CQ13" s="411"/>
      <c r="CR13" s="411"/>
      <c r="CS13" s="412"/>
      <c r="CT13" s="404">
        <v>10.5</v>
      </c>
      <c r="CU13" s="405"/>
      <c r="CV13" s="405"/>
      <c r="CW13" s="405"/>
      <c r="CX13" s="405"/>
      <c r="CY13" s="405"/>
      <c r="CZ13" s="405"/>
      <c r="DA13" s="406"/>
      <c r="DB13" s="404">
        <v>10</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134</v>
      </c>
      <c r="M14" s="489"/>
      <c r="N14" s="489"/>
      <c r="O14" s="489"/>
      <c r="P14" s="489"/>
      <c r="Q14" s="490"/>
      <c r="R14" s="491">
        <v>34041</v>
      </c>
      <c r="S14" s="492"/>
      <c r="T14" s="492"/>
      <c r="U14" s="492"/>
      <c r="V14" s="493"/>
      <c r="W14" s="397"/>
      <c r="X14" s="398"/>
      <c r="Y14" s="398"/>
      <c r="Z14" s="398"/>
      <c r="AA14" s="398"/>
      <c r="AB14" s="387"/>
      <c r="AC14" s="494">
        <v>7.3</v>
      </c>
      <c r="AD14" s="495"/>
      <c r="AE14" s="495"/>
      <c r="AF14" s="495"/>
      <c r="AG14" s="496"/>
      <c r="AH14" s="494">
        <v>8.6999999999999993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135</v>
      </c>
      <c r="CE14" s="503"/>
      <c r="CF14" s="503"/>
      <c r="CG14" s="503"/>
      <c r="CH14" s="503"/>
      <c r="CI14" s="503"/>
      <c r="CJ14" s="503"/>
      <c r="CK14" s="503"/>
      <c r="CL14" s="503"/>
      <c r="CM14" s="503"/>
      <c r="CN14" s="503"/>
      <c r="CO14" s="503"/>
      <c r="CP14" s="503"/>
      <c r="CQ14" s="503"/>
      <c r="CR14" s="503"/>
      <c r="CS14" s="504"/>
      <c r="CT14" s="505">
        <v>38.700000000000003</v>
      </c>
      <c r="CU14" s="506"/>
      <c r="CV14" s="506"/>
      <c r="CW14" s="506"/>
      <c r="CX14" s="506"/>
      <c r="CY14" s="506"/>
      <c r="CZ14" s="506"/>
      <c r="DA14" s="507"/>
      <c r="DB14" s="505">
        <v>22.4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33852</v>
      </c>
      <c r="S15" s="492"/>
      <c r="T15" s="492"/>
      <c r="U15" s="492"/>
      <c r="V15" s="493"/>
      <c r="W15" s="423" t="s">
        <v>136</v>
      </c>
      <c r="X15" s="424"/>
      <c r="Y15" s="424"/>
      <c r="Z15" s="424"/>
      <c r="AA15" s="424"/>
      <c r="AB15" s="414"/>
      <c r="AC15" s="458">
        <v>3518</v>
      </c>
      <c r="AD15" s="459"/>
      <c r="AE15" s="459"/>
      <c r="AF15" s="459"/>
      <c r="AG15" s="501"/>
      <c r="AH15" s="458">
        <v>3491</v>
      </c>
      <c r="AI15" s="459"/>
      <c r="AJ15" s="459"/>
      <c r="AK15" s="459"/>
      <c r="AL15" s="460"/>
      <c r="AM15" s="436"/>
      <c r="AN15" s="437"/>
      <c r="AO15" s="437"/>
      <c r="AP15" s="437"/>
      <c r="AQ15" s="437"/>
      <c r="AR15" s="437"/>
      <c r="AS15" s="437"/>
      <c r="AT15" s="438"/>
      <c r="AU15" s="439"/>
      <c r="AV15" s="440"/>
      <c r="AW15" s="440"/>
      <c r="AX15" s="440"/>
      <c r="AY15" s="367" t="s">
        <v>137</v>
      </c>
      <c r="AZ15" s="368"/>
      <c r="BA15" s="368"/>
      <c r="BB15" s="368"/>
      <c r="BC15" s="368"/>
      <c r="BD15" s="368"/>
      <c r="BE15" s="368"/>
      <c r="BF15" s="368"/>
      <c r="BG15" s="368"/>
      <c r="BH15" s="368"/>
      <c r="BI15" s="368"/>
      <c r="BJ15" s="368"/>
      <c r="BK15" s="368"/>
      <c r="BL15" s="368"/>
      <c r="BM15" s="369"/>
      <c r="BN15" s="370">
        <v>4208382</v>
      </c>
      <c r="BO15" s="371"/>
      <c r="BP15" s="371"/>
      <c r="BQ15" s="371"/>
      <c r="BR15" s="371"/>
      <c r="BS15" s="371"/>
      <c r="BT15" s="371"/>
      <c r="BU15" s="372"/>
      <c r="BV15" s="370">
        <v>3966584</v>
      </c>
      <c r="BW15" s="371"/>
      <c r="BX15" s="371"/>
      <c r="BY15" s="371"/>
      <c r="BZ15" s="371"/>
      <c r="CA15" s="371"/>
      <c r="CB15" s="371"/>
      <c r="CC15" s="372"/>
      <c r="CD15" s="508" t="s">
        <v>138</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139</v>
      </c>
      <c r="M16" s="511"/>
      <c r="N16" s="511"/>
      <c r="O16" s="511"/>
      <c r="P16" s="511"/>
      <c r="Q16" s="512"/>
      <c r="R16" s="513" t="s">
        <v>140</v>
      </c>
      <c r="S16" s="514"/>
      <c r="T16" s="514"/>
      <c r="U16" s="514"/>
      <c r="V16" s="515"/>
      <c r="W16" s="397"/>
      <c r="X16" s="398"/>
      <c r="Y16" s="398"/>
      <c r="Z16" s="398"/>
      <c r="AA16" s="398"/>
      <c r="AB16" s="387"/>
      <c r="AC16" s="494">
        <v>23.3</v>
      </c>
      <c r="AD16" s="495"/>
      <c r="AE16" s="495"/>
      <c r="AF16" s="495"/>
      <c r="AG16" s="496"/>
      <c r="AH16" s="494">
        <v>22.3</v>
      </c>
      <c r="AI16" s="495"/>
      <c r="AJ16" s="495"/>
      <c r="AK16" s="495"/>
      <c r="AL16" s="497"/>
      <c r="AM16" s="436"/>
      <c r="AN16" s="437"/>
      <c r="AO16" s="437"/>
      <c r="AP16" s="437"/>
      <c r="AQ16" s="437"/>
      <c r="AR16" s="437"/>
      <c r="AS16" s="437"/>
      <c r="AT16" s="438"/>
      <c r="AU16" s="439"/>
      <c r="AV16" s="440"/>
      <c r="AW16" s="440"/>
      <c r="AX16" s="440"/>
      <c r="AY16" s="441" t="s">
        <v>141</v>
      </c>
      <c r="AZ16" s="442"/>
      <c r="BA16" s="442"/>
      <c r="BB16" s="442"/>
      <c r="BC16" s="442"/>
      <c r="BD16" s="442"/>
      <c r="BE16" s="442"/>
      <c r="BF16" s="442"/>
      <c r="BG16" s="442"/>
      <c r="BH16" s="442"/>
      <c r="BI16" s="442"/>
      <c r="BJ16" s="442"/>
      <c r="BK16" s="442"/>
      <c r="BL16" s="442"/>
      <c r="BM16" s="443"/>
      <c r="BN16" s="407">
        <v>8595234</v>
      </c>
      <c r="BO16" s="408"/>
      <c r="BP16" s="408"/>
      <c r="BQ16" s="408"/>
      <c r="BR16" s="408"/>
      <c r="BS16" s="408"/>
      <c r="BT16" s="408"/>
      <c r="BU16" s="409"/>
      <c r="BV16" s="407">
        <v>8097071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142</v>
      </c>
      <c r="N17" s="519"/>
      <c r="O17" s="519"/>
      <c r="P17" s="519"/>
      <c r="Q17" s="520"/>
      <c r="R17" s="513" t="s">
        <v>143</v>
      </c>
      <c r="S17" s="514"/>
      <c r="T17" s="514"/>
      <c r="U17" s="514"/>
      <c r="V17" s="515"/>
      <c r="W17" s="423" t="s">
        <v>144</v>
      </c>
      <c r="X17" s="424"/>
      <c r="Y17" s="424"/>
      <c r="Z17" s="424"/>
      <c r="AA17" s="424"/>
      <c r="AB17" s="414"/>
      <c r="AC17" s="458">
        <v>10452</v>
      </c>
      <c r="AD17" s="459"/>
      <c r="AE17" s="459"/>
      <c r="AF17" s="459"/>
      <c r="AG17" s="501"/>
      <c r="AH17" s="458">
        <v>10807</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5303979</v>
      </c>
      <c r="BO17" s="408"/>
      <c r="BP17" s="408"/>
      <c r="BQ17" s="408"/>
      <c r="BR17" s="408"/>
      <c r="BS17" s="408"/>
      <c r="BT17" s="408"/>
      <c r="BU17" s="409"/>
      <c r="BV17" s="407">
        <v>4989806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65.680000000000007</v>
      </c>
      <c r="M18" s="531"/>
      <c r="N18" s="531"/>
      <c r="O18" s="531"/>
      <c r="P18" s="531"/>
      <c r="Q18" s="531"/>
      <c r="R18" s="532"/>
      <c r="S18" s="532"/>
      <c r="T18" s="532"/>
      <c r="U18" s="532"/>
      <c r="V18" s="533"/>
      <c r="W18" s="425"/>
      <c r="X18" s="426"/>
      <c r="Y18" s="426"/>
      <c r="Z18" s="426"/>
      <c r="AA18" s="426"/>
      <c r="AB18" s="417"/>
      <c r="AC18" s="534">
        <v>69.400000000000006</v>
      </c>
      <c r="AD18" s="535"/>
      <c r="AE18" s="535"/>
      <c r="AF18" s="535"/>
      <c r="AG18" s="536"/>
      <c r="AH18" s="534">
        <v>69</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9545623</v>
      </c>
      <c r="BO18" s="408"/>
      <c r="BP18" s="408"/>
      <c r="BQ18" s="408"/>
      <c r="BR18" s="408"/>
      <c r="BS18" s="408"/>
      <c r="BT18" s="408"/>
      <c r="BU18" s="409"/>
      <c r="BV18" s="407">
        <v>8629198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495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14215115</v>
      </c>
      <c r="BO19" s="408"/>
      <c r="BP19" s="408"/>
      <c r="BQ19" s="408"/>
      <c r="BR19" s="408"/>
      <c r="BS19" s="408"/>
      <c r="BT19" s="408"/>
      <c r="BU19" s="409"/>
      <c r="BV19" s="407">
        <v>15034420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11744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50275930</v>
      </c>
      <c r="BO22" s="371"/>
      <c r="BP22" s="371"/>
      <c r="BQ22" s="371"/>
      <c r="BR22" s="371"/>
      <c r="BS22" s="371"/>
      <c r="BT22" s="371"/>
      <c r="BU22" s="372"/>
      <c r="BV22" s="370">
        <v>49853918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37601059</v>
      </c>
      <c r="BO23" s="408"/>
      <c r="BP23" s="408"/>
      <c r="BQ23" s="408"/>
      <c r="BR23" s="408"/>
      <c r="BS23" s="408"/>
      <c r="BT23" s="408"/>
      <c r="BU23" s="409"/>
      <c r="BV23" s="407">
        <v>37479674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8304</v>
      </c>
      <c r="R24" s="459"/>
      <c r="S24" s="459"/>
      <c r="T24" s="459"/>
      <c r="U24" s="459"/>
      <c r="V24" s="501"/>
      <c r="W24" s="553"/>
      <c r="X24" s="554"/>
      <c r="Y24" s="555"/>
      <c r="Z24" s="457" t="s">
        <v>161</v>
      </c>
      <c r="AA24" s="437"/>
      <c r="AB24" s="437"/>
      <c r="AC24" s="437"/>
      <c r="AD24" s="437"/>
      <c r="AE24" s="437"/>
      <c r="AF24" s="437"/>
      <c r="AG24" s="438"/>
      <c r="AH24" s="458">
        <v>255</v>
      </c>
      <c r="AI24" s="459"/>
      <c r="AJ24" s="459"/>
      <c r="AK24" s="459"/>
      <c r="AL24" s="501"/>
      <c r="AM24" s="458">
        <v>759390</v>
      </c>
      <c r="AN24" s="459"/>
      <c r="AO24" s="459"/>
      <c r="AP24" s="459"/>
      <c r="AQ24" s="459"/>
      <c r="AR24" s="501"/>
      <c r="AS24" s="458">
        <v>2978</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45903260</v>
      </c>
      <c r="BO24" s="408"/>
      <c r="BP24" s="408"/>
      <c r="BQ24" s="408"/>
      <c r="BR24" s="408"/>
      <c r="BS24" s="408"/>
      <c r="BT24" s="408"/>
      <c r="BU24" s="409"/>
      <c r="BV24" s="407">
        <v>45059756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6235</v>
      </c>
      <c r="R25" s="459"/>
      <c r="S25" s="459"/>
      <c r="T25" s="459"/>
      <c r="U25" s="459"/>
      <c r="V25" s="501"/>
      <c r="W25" s="553"/>
      <c r="X25" s="554"/>
      <c r="Y25" s="555"/>
      <c r="Z25" s="457" t="s">
        <v>164</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3906325</v>
      </c>
      <c r="BO25" s="371"/>
      <c r="BP25" s="371"/>
      <c r="BQ25" s="371"/>
      <c r="BR25" s="371"/>
      <c r="BS25" s="371"/>
      <c r="BT25" s="371"/>
      <c r="BU25" s="372"/>
      <c r="BV25" s="370">
        <v>2311943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5699</v>
      </c>
      <c r="R26" s="459"/>
      <c r="S26" s="459"/>
      <c r="T26" s="459"/>
      <c r="U26" s="459"/>
      <c r="V26" s="501"/>
      <c r="W26" s="553"/>
      <c r="X26" s="554"/>
      <c r="Y26" s="555"/>
      <c r="Z26" s="457" t="s">
        <v>167</v>
      </c>
      <c r="AA26" s="559"/>
      <c r="AB26" s="559"/>
      <c r="AC26" s="559"/>
      <c r="AD26" s="559"/>
      <c r="AE26" s="559"/>
      <c r="AF26" s="559"/>
      <c r="AG26" s="560"/>
      <c r="AH26" s="458">
        <v>11</v>
      </c>
      <c r="AI26" s="459"/>
      <c r="AJ26" s="459"/>
      <c r="AK26" s="459"/>
      <c r="AL26" s="501"/>
      <c r="AM26" s="458">
        <v>30261</v>
      </c>
      <c r="AN26" s="459"/>
      <c r="AO26" s="459"/>
      <c r="AP26" s="459"/>
      <c r="AQ26" s="459"/>
      <c r="AR26" s="501"/>
      <c r="AS26" s="458">
        <v>2751</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3321</v>
      </c>
      <c r="R27" s="459"/>
      <c r="S27" s="459"/>
      <c r="T27" s="459"/>
      <c r="U27" s="459"/>
      <c r="V27" s="501"/>
      <c r="W27" s="553"/>
      <c r="X27" s="554"/>
      <c r="Y27" s="555"/>
      <c r="Z27" s="457" t="s">
        <v>170</v>
      </c>
      <c r="AA27" s="437"/>
      <c r="AB27" s="437"/>
      <c r="AC27" s="437"/>
      <c r="AD27" s="437"/>
      <c r="AE27" s="437"/>
      <c r="AF27" s="437"/>
      <c r="AG27" s="438"/>
      <c r="AH27" s="458">
        <v>6</v>
      </c>
      <c r="AI27" s="459"/>
      <c r="AJ27" s="459"/>
      <c r="AK27" s="459"/>
      <c r="AL27" s="501"/>
      <c r="AM27" s="458">
        <v>18048</v>
      </c>
      <c r="AN27" s="459"/>
      <c r="AO27" s="459"/>
      <c r="AP27" s="459"/>
      <c r="AQ27" s="459"/>
      <c r="AR27" s="501"/>
      <c r="AS27" s="458">
        <v>3008</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53881</v>
      </c>
      <c r="BO27" s="527"/>
      <c r="BP27" s="527"/>
      <c r="BQ27" s="527"/>
      <c r="BR27" s="527"/>
      <c r="BS27" s="527"/>
      <c r="BT27" s="527"/>
      <c r="BU27" s="528"/>
      <c r="BV27" s="526">
        <v>52880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2740</v>
      </c>
      <c r="R28" s="459"/>
      <c r="S28" s="459"/>
      <c r="T28" s="459"/>
      <c r="U28" s="459"/>
      <c r="V28" s="501"/>
      <c r="W28" s="553"/>
      <c r="X28" s="554"/>
      <c r="Y28" s="555"/>
      <c r="Z28" s="457" t="s">
        <v>173</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1122521</v>
      </c>
      <c r="BO28" s="371"/>
      <c r="BP28" s="371"/>
      <c r="BQ28" s="371"/>
      <c r="BR28" s="371"/>
      <c r="BS28" s="371"/>
      <c r="BT28" s="371"/>
      <c r="BU28" s="372"/>
      <c r="BV28" s="370">
        <v>1121900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16</v>
      </c>
      <c r="M29" s="459"/>
      <c r="N29" s="459"/>
      <c r="O29" s="459"/>
      <c r="P29" s="501"/>
      <c r="Q29" s="458">
        <v>2491</v>
      </c>
      <c r="R29" s="459"/>
      <c r="S29" s="459"/>
      <c r="T29" s="459"/>
      <c r="U29" s="459"/>
      <c r="V29" s="501"/>
      <c r="W29" s="556"/>
      <c r="X29" s="557"/>
      <c r="Y29" s="558"/>
      <c r="Z29" s="457" t="s">
        <v>176</v>
      </c>
      <c r="AA29" s="437"/>
      <c r="AB29" s="437"/>
      <c r="AC29" s="437"/>
      <c r="AD29" s="437"/>
      <c r="AE29" s="437"/>
      <c r="AF29" s="437"/>
      <c r="AG29" s="438"/>
      <c r="AH29" s="458">
        <v>261</v>
      </c>
      <c r="AI29" s="459"/>
      <c r="AJ29" s="459"/>
      <c r="AK29" s="459"/>
      <c r="AL29" s="501"/>
      <c r="AM29" s="458">
        <v>777438</v>
      </c>
      <c r="AN29" s="459"/>
      <c r="AO29" s="459"/>
      <c r="AP29" s="459"/>
      <c r="AQ29" s="459"/>
      <c r="AR29" s="501"/>
      <c r="AS29" s="458">
        <v>2979</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2463990</v>
      </c>
      <c r="BO29" s="408"/>
      <c r="BP29" s="408"/>
      <c r="BQ29" s="408"/>
      <c r="BR29" s="408"/>
      <c r="BS29" s="408"/>
      <c r="BT29" s="408"/>
      <c r="BU29" s="409"/>
      <c r="BV29" s="407">
        <v>2271144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93.8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4976211</v>
      </c>
      <c r="BO30" s="527"/>
      <c r="BP30" s="527"/>
      <c r="BQ30" s="527"/>
      <c r="BR30" s="527"/>
      <c r="BS30" s="527"/>
      <c r="BT30" s="527"/>
      <c r="BU30" s="528"/>
      <c r="BV30" s="526">
        <v>5477231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益城町国民健康保険特別会計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益城町水道事業会計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益城町産業団地特別会計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益城町土地開発公社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益城町介護保険特別会計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益城町下水道事業会計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熊本県後期高齢者医療広域連合（一般会計）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益城町後期高齢者医療特別会計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熊本県後期高齢者医療広域連合（後期高齢者医療特別会計）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益城、嘉島、西原環境衛生組合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御船地区衛生施設組合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上益城広域連合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LWEg7+arknPJnh0WD1YVsCcc5SnkTA/EEU7nJ9++tmL415shr7LMz+U8batlpCFr8Xof6+6CfgfypWwyD7nchw==" saltValue="POYPoB+465xzcJs7drjw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3" t="s">
        <v>533</v>
      </c>
      <c r="D34" s="1153"/>
      <c r="E34" s="1154"/>
      <c r="F34" s="32">
        <v>14.66</v>
      </c>
      <c r="G34" s="33">
        <v>10.28</v>
      </c>
      <c r="H34" s="33">
        <v>25.61</v>
      </c>
      <c r="I34" s="33">
        <v>11.69</v>
      </c>
      <c r="J34" s="34">
        <v>9.0299999999999994</v>
      </c>
      <c r="K34" s="22"/>
      <c r="L34" s="22"/>
      <c r="M34" s="22"/>
      <c r="N34" s="22"/>
      <c r="O34" s="22"/>
      <c r="P34" s="22"/>
    </row>
    <row r="35" spans="1:16" ht="39" customHeight="1" x14ac:dyDescent="0.15">
      <c r="A35" s="22"/>
      <c r="B35" s="35"/>
      <c r="C35" s="1147" t="s">
        <v>534</v>
      </c>
      <c r="D35" s="1148"/>
      <c r="E35" s="1149"/>
      <c r="F35" s="36">
        <v>11.4</v>
      </c>
      <c r="G35" s="37">
        <v>9.3000000000000007</v>
      </c>
      <c r="H35" s="37">
        <v>8.0500000000000007</v>
      </c>
      <c r="I35" s="37">
        <v>6.65</v>
      </c>
      <c r="J35" s="38">
        <v>6.9</v>
      </c>
      <c r="K35" s="22"/>
      <c r="L35" s="22"/>
      <c r="M35" s="22"/>
      <c r="N35" s="22"/>
      <c r="O35" s="22"/>
      <c r="P35" s="22"/>
    </row>
    <row r="36" spans="1:16" ht="39" customHeight="1" x14ac:dyDescent="0.15">
      <c r="A36" s="22"/>
      <c r="B36" s="35"/>
      <c r="C36" s="1147" t="s">
        <v>535</v>
      </c>
      <c r="D36" s="1148"/>
      <c r="E36" s="1149"/>
      <c r="F36" s="36">
        <v>6.21</v>
      </c>
      <c r="G36" s="37">
        <v>14.57</v>
      </c>
      <c r="H36" s="37" t="s">
        <v>536</v>
      </c>
      <c r="I36" s="37">
        <v>4.4800000000000004</v>
      </c>
      <c r="J36" s="38">
        <v>4.09</v>
      </c>
      <c r="K36" s="22"/>
      <c r="L36" s="22"/>
      <c r="M36" s="22"/>
      <c r="N36" s="22"/>
      <c r="O36" s="22"/>
      <c r="P36" s="22"/>
    </row>
    <row r="37" spans="1:16" ht="39" customHeight="1" x14ac:dyDescent="0.15">
      <c r="A37" s="22"/>
      <c r="B37" s="35"/>
      <c r="C37" s="1147" t="s">
        <v>537</v>
      </c>
      <c r="D37" s="1148"/>
      <c r="E37" s="1149"/>
      <c r="F37" s="36">
        <v>5.39</v>
      </c>
      <c r="G37" s="37">
        <v>2.7</v>
      </c>
      <c r="H37" s="37">
        <v>1.73</v>
      </c>
      <c r="I37" s="37">
        <v>1.77</v>
      </c>
      <c r="J37" s="38">
        <v>3.34</v>
      </c>
      <c r="K37" s="22"/>
      <c r="L37" s="22"/>
      <c r="M37" s="22"/>
      <c r="N37" s="22"/>
      <c r="O37" s="22"/>
      <c r="P37" s="22"/>
    </row>
    <row r="38" spans="1:16" ht="39" customHeight="1" x14ac:dyDescent="0.15">
      <c r="A38" s="22"/>
      <c r="B38" s="35"/>
      <c r="C38" s="1147" t="s">
        <v>538</v>
      </c>
      <c r="D38" s="1148"/>
      <c r="E38" s="1149"/>
      <c r="F38" s="36">
        <v>2.83</v>
      </c>
      <c r="G38" s="37">
        <v>0</v>
      </c>
      <c r="H38" s="37">
        <v>0</v>
      </c>
      <c r="I38" s="37">
        <v>0.79</v>
      </c>
      <c r="J38" s="38">
        <v>2.71</v>
      </c>
      <c r="K38" s="22"/>
      <c r="L38" s="22"/>
      <c r="M38" s="22"/>
      <c r="N38" s="22"/>
      <c r="O38" s="22"/>
      <c r="P38" s="22"/>
    </row>
    <row r="39" spans="1:16" ht="39" customHeight="1" x14ac:dyDescent="0.15">
      <c r="A39" s="22"/>
      <c r="B39" s="35"/>
      <c r="C39" s="1147" t="s">
        <v>539</v>
      </c>
      <c r="D39" s="1148"/>
      <c r="E39" s="1149"/>
      <c r="F39" s="36">
        <v>0.2</v>
      </c>
      <c r="G39" s="37">
        <v>4.83</v>
      </c>
      <c r="H39" s="37">
        <v>5.32</v>
      </c>
      <c r="I39" s="37">
        <v>0.2</v>
      </c>
      <c r="J39" s="38">
        <v>0.23</v>
      </c>
      <c r="K39" s="22"/>
      <c r="L39" s="22"/>
      <c r="M39" s="22"/>
      <c r="N39" s="22"/>
      <c r="O39" s="22"/>
      <c r="P39" s="22"/>
    </row>
    <row r="40" spans="1:16" ht="39" customHeight="1" x14ac:dyDescent="0.15">
      <c r="A40" s="22"/>
      <c r="B40" s="35"/>
      <c r="C40" s="1147" t="s">
        <v>540</v>
      </c>
      <c r="D40" s="1148"/>
      <c r="E40" s="1149"/>
      <c r="F40" s="36" t="s">
        <v>486</v>
      </c>
      <c r="G40" s="37" t="s">
        <v>486</v>
      </c>
      <c r="H40" s="37">
        <v>0.1</v>
      </c>
      <c r="I40" s="37">
        <v>0.09</v>
      </c>
      <c r="J40" s="38">
        <v>0</v>
      </c>
      <c r="K40" s="22"/>
      <c r="L40" s="22"/>
      <c r="M40" s="22"/>
      <c r="N40" s="22"/>
      <c r="O40" s="22"/>
      <c r="P40" s="22"/>
    </row>
    <row r="41" spans="1:16" ht="39" customHeight="1" x14ac:dyDescent="0.15">
      <c r="A41" s="22"/>
      <c r="B41" s="35"/>
      <c r="C41" s="1147"/>
      <c r="D41" s="1148"/>
      <c r="E41" s="1149"/>
      <c r="F41" s="36"/>
      <c r="G41" s="37"/>
      <c r="H41" s="37"/>
      <c r="I41" s="37"/>
      <c r="J41" s="38"/>
      <c r="K41" s="22"/>
      <c r="L41" s="22"/>
      <c r="M41" s="22"/>
      <c r="N41" s="22"/>
      <c r="O41" s="22"/>
      <c r="P41" s="22"/>
    </row>
    <row r="42" spans="1:16" ht="39" customHeight="1" x14ac:dyDescent="0.15">
      <c r="A42" s="22"/>
      <c r="B42" s="39"/>
      <c r="C42" s="1147" t="s">
        <v>541</v>
      </c>
      <c r="D42" s="1148"/>
      <c r="E42" s="1149"/>
      <c r="F42" s="36" t="s">
        <v>486</v>
      </c>
      <c r="G42" s="37" t="s">
        <v>486</v>
      </c>
      <c r="H42" s="37" t="s">
        <v>486</v>
      </c>
      <c r="I42" s="37" t="s">
        <v>486</v>
      </c>
      <c r="J42" s="38" t="s">
        <v>486</v>
      </c>
      <c r="K42" s="22"/>
      <c r="L42" s="22"/>
      <c r="M42" s="22"/>
      <c r="N42" s="22"/>
      <c r="O42" s="22"/>
      <c r="P42" s="22"/>
    </row>
    <row r="43" spans="1:16" ht="39" customHeight="1" thickBot="1" x14ac:dyDescent="0.2">
      <c r="A43" s="22"/>
      <c r="B43" s="40"/>
      <c r="C43" s="1150" t="s">
        <v>542</v>
      </c>
      <c r="D43" s="1151"/>
      <c r="E43" s="1152"/>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76mSx7QW9rg1qeCLKy8RVnbidrfvUpJPsq6W3wOaDs6cOJutXvQ8L8dSu8ywrrKWr+lx0iqf3jMX2F13PylYw==" saltValue="uIf05oPg26WvjD70VWHj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9"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5" t="s">
        <v>9</v>
      </c>
      <c r="C45" s="1156"/>
      <c r="D45" s="58"/>
      <c r="E45" s="1161" t="s">
        <v>10</v>
      </c>
      <c r="F45" s="1161"/>
      <c r="G45" s="1161"/>
      <c r="H45" s="1161"/>
      <c r="I45" s="1161"/>
      <c r="J45" s="1162"/>
      <c r="K45" s="59">
        <v>1602</v>
      </c>
      <c r="L45" s="60">
        <v>1941</v>
      </c>
      <c r="M45" s="60">
        <v>2136</v>
      </c>
      <c r="N45" s="60">
        <v>2281</v>
      </c>
      <c r="O45" s="61">
        <v>2581</v>
      </c>
      <c r="P45" s="48"/>
      <c r="Q45" s="48"/>
      <c r="R45" s="48"/>
      <c r="S45" s="48"/>
      <c r="T45" s="48"/>
      <c r="U45" s="48"/>
    </row>
    <row r="46" spans="1:21" ht="30.75" customHeight="1" x14ac:dyDescent="0.15">
      <c r="A46" s="48"/>
      <c r="B46" s="1157"/>
      <c r="C46" s="1158"/>
      <c r="D46" s="62"/>
      <c r="E46" s="1163" t="s">
        <v>11</v>
      </c>
      <c r="F46" s="1163"/>
      <c r="G46" s="1163"/>
      <c r="H46" s="1163"/>
      <c r="I46" s="1163"/>
      <c r="J46" s="1164"/>
      <c r="K46" s="63" t="s">
        <v>486</v>
      </c>
      <c r="L46" s="64" t="s">
        <v>486</v>
      </c>
      <c r="M46" s="64" t="s">
        <v>486</v>
      </c>
      <c r="N46" s="64" t="s">
        <v>486</v>
      </c>
      <c r="O46" s="65" t="s">
        <v>486</v>
      </c>
      <c r="P46" s="48"/>
      <c r="Q46" s="48"/>
      <c r="R46" s="48"/>
      <c r="S46" s="48"/>
      <c r="T46" s="48"/>
      <c r="U46" s="48"/>
    </row>
    <row r="47" spans="1:21" ht="30.75" customHeight="1" x14ac:dyDescent="0.15">
      <c r="A47" s="48"/>
      <c r="B47" s="1157"/>
      <c r="C47" s="1158"/>
      <c r="D47" s="62"/>
      <c r="E47" s="1163" t="s">
        <v>12</v>
      </c>
      <c r="F47" s="1163"/>
      <c r="G47" s="1163"/>
      <c r="H47" s="1163"/>
      <c r="I47" s="1163"/>
      <c r="J47" s="1164"/>
      <c r="K47" s="63" t="s">
        <v>486</v>
      </c>
      <c r="L47" s="64" t="s">
        <v>486</v>
      </c>
      <c r="M47" s="64" t="s">
        <v>486</v>
      </c>
      <c r="N47" s="64" t="s">
        <v>486</v>
      </c>
      <c r="O47" s="65" t="s">
        <v>486</v>
      </c>
      <c r="P47" s="48"/>
      <c r="Q47" s="48"/>
      <c r="R47" s="48"/>
      <c r="S47" s="48"/>
      <c r="T47" s="48"/>
      <c r="U47" s="48"/>
    </row>
    <row r="48" spans="1:21" ht="30.75" customHeight="1" x14ac:dyDescent="0.15">
      <c r="A48" s="48"/>
      <c r="B48" s="1157"/>
      <c r="C48" s="1158"/>
      <c r="D48" s="62"/>
      <c r="E48" s="1163" t="s">
        <v>13</v>
      </c>
      <c r="F48" s="1163"/>
      <c r="G48" s="1163"/>
      <c r="H48" s="1163"/>
      <c r="I48" s="1163"/>
      <c r="J48" s="1164"/>
      <c r="K48" s="63">
        <v>546</v>
      </c>
      <c r="L48" s="64">
        <v>497</v>
      </c>
      <c r="M48" s="64">
        <v>536</v>
      </c>
      <c r="N48" s="64">
        <v>477</v>
      </c>
      <c r="O48" s="65">
        <v>487</v>
      </c>
      <c r="P48" s="48"/>
      <c r="Q48" s="48"/>
      <c r="R48" s="48"/>
      <c r="S48" s="48"/>
      <c r="T48" s="48"/>
      <c r="U48" s="48"/>
    </row>
    <row r="49" spans="1:21" ht="30.75" customHeight="1" x14ac:dyDescent="0.15">
      <c r="A49" s="48"/>
      <c r="B49" s="1157"/>
      <c r="C49" s="1158"/>
      <c r="D49" s="62"/>
      <c r="E49" s="1163" t="s">
        <v>14</v>
      </c>
      <c r="F49" s="1163"/>
      <c r="G49" s="1163"/>
      <c r="H49" s="1163"/>
      <c r="I49" s="1163"/>
      <c r="J49" s="1164"/>
      <c r="K49" s="63">
        <v>4</v>
      </c>
      <c r="L49" s="64">
        <v>8</v>
      </c>
      <c r="M49" s="64">
        <v>9</v>
      </c>
      <c r="N49" s="64">
        <v>9</v>
      </c>
      <c r="O49" s="65">
        <v>8</v>
      </c>
      <c r="P49" s="48"/>
      <c r="Q49" s="48"/>
      <c r="R49" s="48"/>
      <c r="S49" s="48"/>
      <c r="T49" s="48"/>
      <c r="U49" s="48"/>
    </row>
    <row r="50" spans="1:21" ht="30.75" customHeight="1" x14ac:dyDescent="0.15">
      <c r="A50" s="48"/>
      <c r="B50" s="1157"/>
      <c r="C50" s="1158"/>
      <c r="D50" s="62"/>
      <c r="E50" s="1163" t="s">
        <v>15</v>
      </c>
      <c r="F50" s="1163"/>
      <c r="G50" s="1163"/>
      <c r="H50" s="1163"/>
      <c r="I50" s="1163"/>
      <c r="J50" s="1164"/>
      <c r="K50" s="63" t="s">
        <v>486</v>
      </c>
      <c r="L50" s="64" t="s">
        <v>486</v>
      </c>
      <c r="M50" s="64" t="s">
        <v>486</v>
      </c>
      <c r="N50" s="64" t="s">
        <v>486</v>
      </c>
      <c r="O50" s="65" t="s">
        <v>486</v>
      </c>
      <c r="P50" s="48"/>
      <c r="Q50" s="48"/>
      <c r="R50" s="48"/>
      <c r="S50" s="48"/>
      <c r="T50" s="48"/>
      <c r="U50" s="48"/>
    </row>
    <row r="51" spans="1:21" ht="30.75" customHeight="1" x14ac:dyDescent="0.15">
      <c r="A51" s="48"/>
      <c r="B51" s="1159"/>
      <c r="C51" s="1160"/>
      <c r="D51" s="66"/>
      <c r="E51" s="1163" t="s">
        <v>16</v>
      </c>
      <c r="F51" s="1163"/>
      <c r="G51" s="1163"/>
      <c r="H51" s="1163"/>
      <c r="I51" s="1163"/>
      <c r="J51" s="1164"/>
      <c r="K51" s="63" t="s">
        <v>486</v>
      </c>
      <c r="L51" s="64" t="s">
        <v>486</v>
      </c>
      <c r="M51" s="64" t="s">
        <v>486</v>
      </c>
      <c r="N51" s="64" t="s">
        <v>486</v>
      </c>
      <c r="O51" s="65" t="s">
        <v>486</v>
      </c>
      <c r="P51" s="48"/>
      <c r="Q51" s="48"/>
      <c r="R51" s="48"/>
      <c r="S51" s="48"/>
      <c r="T51" s="48"/>
      <c r="U51" s="48"/>
    </row>
    <row r="52" spans="1:21" ht="30.75" customHeight="1" x14ac:dyDescent="0.15">
      <c r="A52" s="48"/>
      <c r="B52" s="1165" t="s">
        <v>17</v>
      </c>
      <c r="C52" s="1166"/>
      <c r="D52" s="66"/>
      <c r="E52" s="1163" t="s">
        <v>18</v>
      </c>
      <c r="F52" s="1163"/>
      <c r="G52" s="1163"/>
      <c r="H52" s="1163"/>
      <c r="I52" s="1163"/>
      <c r="J52" s="1164"/>
      <c r="K52" s="63">
        <v>1520</v>
      </c>
      <c r="L52" s="64">
        <v>1896</v>
      </c>
      <c r="M52" s="64">
        <v>1866</v>
      </c>
      <c r="N52" s="64">
        <v>1954</v>
      </c>
      <c r="O52" s="65">
        <v>2378</v>
      </c>
      <c r="P52" s="48"/>
      <c r="Q52" s="48"/>
      <c r="R52" s="48"/>
      <c r="S52" s="48"/>
      <c r="T52" s="48"/>
      <c r="U52" s="48"/>
    </row>
    <row r="53" spans="1:21" ht="30.75" customHeight="1" thickBot="1" x14ac:dyDescent="0.2">
      <c r="A53" s="48"/>
      <c r="B53" s="1167" t="s">
        <v>19</v>
      </c>
      <c r="C53" s="1168"/>
      <c r="D53" s="67"/>
      <c r="E53" s="1169" t="s">
        <v>20</v>
      </c>
      <c r="F53" s="1169"/>
      <c r="G53" s="1169"/>
      <c r="H53" s="1169"/>
      <c r="I53" s="1169"/>
      <c r="J53" s="1170"/>
      <c r="K53" s="68">
        <v>632</v>
      </c>
      <c r="L53" s="69">
        <v>550</v>
      </c>
      <c r="M53" s="69">
        <v>815</v>
      </c>
      <c r="N53" s="69">
        <v>813</v>
      </c>
      <c r="O53" s="70">
        <v>698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71" t="s">
        <v>24</v>
      </c>
      <c r="C58" s="1172"/>
      <c r="D58" s="1177" t="s">
        <v>25</v>
      </c>
      <c r="E58" s="1178"/>
      <c r="F58" s="1178"/>
      <c r="G58" s="1178"/>
      <c r="H58" s="1178"/>
      <c r="I58" s="1178"/>
      <c r="J58" s="1179"/>
      <c r="K58" s="83"/>
      <c r="L58" s="84"/>
      <c r="M58" s="84"/>
      <c r="N58" s="84"/>
      <c r="O58" s="85"/>
    </row>
    <row r="59" spans="1:21" ht="31.5" customHeight="1" x14ac:dyDescent="0.15">
      <c r="B59" s="1173"/>
      <c r="C59" s="1174"/>
      <c r="D59" s="1180" t="s">
        <v>26</v>
      </c>
      <c r="E59" s="1181"/>
      <c r="F59" s="1181"/>
      <c r="G59" s="1181"/>
      <c r="H59" s="1181"/>
      <c r="I59" s="1181"/>
      <c r="J59" s="1182"/>
      <c r="K59" s="86"/>
      <c r="L59" s="87"/>
      <c r="M59" s="87"/>
      <c r="N59" s="87"/>
      <c r="O59" s="88"/>
    </row>
    <row r="60" spans="1:21" ht="31.5" customHeight="1" thickBot="1" x14ac:dyDescent="0.2">
      <c r="B60" s="1175"/>
      <c r="C60" s="1176"/>
      <c r="D60" s="1183" t="s">
        <v>27</v>
      </c>
      <c r="E60" s="1184"/>
      <c r="F60" s="1184"/>
      <c r="G60" s="1184"/>
      <c r="H60" s="1184"/>
      <c r="I60" s="1184"/>
      <c r="J60" s="118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juSEPLa51UyyvTnYL/3FLa75dqKxCH/xru9i5fw5rDE/rNYttkRnRrEb58wuejoxYyNo9dNVUf+RP3YBDpjWA==" saltValue="3BFux51VqC/7Jc0CHo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6" t="s">
        <v>30</v>
      </c>
      <c r="C41" s="1187"/>
      <c r="D41" s="105"/>
      <c r="E41" s="1192" t="s">
        <v>31</v>
      </c>
      <c r="F41" s="1192"/>
      <c r="G41" s="1192"/>
      <c r="H41" s="1193"/>
      <c r="I41" s="343">
        <v>44075</v>
      </c>
      <c r="J41" s="344">
        <v>45938</v>
      </c>
      <c r="K41" s="344">
        <v>48842</v>
      </c>
      <c r="L41" s="344">
        <v>49854</v>
      </c>
      <c r="M41" s="345">
        <v>50276</v>
      </c>
    </row>
    <row r="42" spans="2:13" ht="27.75" customHeight="1" x14ac:dyDescent="0.15">
      <c r="B42" s="1188"/>
      <c r="C42" s="1189"/>
      <c r="D42" s="106"/>
      <c r="E42" s="1194" t="s">
        <v>32</v>
      </c>
      <c r="F42" s="1194"/>
      <c r="G42" s="1194"/>
      <c r="H42" s="1195"/>
      <c r="I42" s="346" t="s">
        <v>486</v>
      </c>
      <c r="J42" s="347" t="s">
        <v>486</v>
      </c>
      <c r="K42" s="347" t="s">
        <v>486</v>
      </c>
      <c r="L42" s="347" t="s">
        <v>486</v>
      </c>
      <c r="M42" s="348" t="s">
        <v>486</v>
      </c>
    </row>
    <row r="43" spans="2:13" ht="27.75" customHeight="1" x14ac:dyDescent="0.15">
      <c r="B43" s="1188"/>
      <c r="C43" s="1189"/>
      <c r="D43" s="106"/>
      <c r="E43" s="1194" t="s">
        <v>33</v>
      </c>
      <c r="F43" s="1194"/>
      <c r="G43" s="1194"/>
      <c r="H43" s="1195"/>
      <c r="I43" s="346">
        <v>6234</v>
      </c>
      <c r="J43" s="347">
        <v>6330</v>
      </c>
      <c r="K43" s="347">
        <v>6319</v>
      </c>
      <c r="L43" s="347">
        <v>6395</v>
      </c>
      <c r="M43" s="348">
        <v>6810</v>
      </c>
    </row>
    <row r="44" spans="2:13" ht="27.75" customHeight="1" x14ac:dyDescent="0.15">
      <c r="B44" s="1188"/>
      <c r="C44" s="1189"/>
      <c r="D44" s="106"/>
      <c r="E44" s="1194" t="s">
        <v>34</v>
      </c>
      <c r="F44" s="1194"/>
      <c r="G44" s="1194"/>
      <c r="H44" s="1195"/>
      <c r="I44" s="346">
        <v>83</v>
      </c>
      <c r="J44" s="347">
        <v>72</v>
      </c>
      <c r="K44" s="347">
        <v>55</v>
      </c>
      <c r="L44" s="347">
        <v>46</v>
      </c>
      <c r="M44" s="348">
        <v>37</v>
      </c>
    </row>
    <row r="45" spans="2:13" ht="27.75" customHeight="1" x14ac:dyDescent="0.15">
      <c r="B45" s="1188"/>
      <c r="C45" s="1189"/>
      <c r="D45" s="106"/>
      <c r="E45" s="1194" t="s">
        <v>35</v>
      </c>
      <c r="F45" s="1194"/>
      <c r="G45" s="1194"/>
      <c r="H45" s="1195"/>
      <c r="I45" s="346" t="s">
        <v>486</v>
      </c>
      <c r="J45" s="347" t="s">
        <v>486</v>
      </c>
      <c r="K45" s="347" t="s">
        <v>486</v>
      </c>
      <c r="L45" s="347" t="s">
        <v>486</v>
      </c>
      <c r="M45" s="348" t="s">
        <v>486</v>
      </c>
    </row>
    <row r="46" spans="2:13" ht="27.75" customHeight="1" x14ac:dyDescent="0.15">
      <c r="B46" s="1188"/>
      <c r="C46" s="1189"/>
      <c r="D46" s="107"/>
      <c r="E46" s="1194" t="s">
        <v>36</v>
      </c>
      <c r="F46" s="1194"/>
      <c r="G46" s="1194"/>
      <c r="H46" s="1195"/>
      <c r="I46" s="346" t="s">
        <v>486</v>
      </c>
      <c r="J46" s="347" t="s">
        <v>486</v>
      </c>
      <c r="K46" s="347" t="s">
        <v>486</v>
      </c>
      <c r="L46" s="347" t="s">
        <v>486</v>
      </c>
      <c r="M46" s="348" t="s">
        <v>486</v>
      </c>
    </row>
    <row r="47" spans="2:13" ht="27.75" customHeight="1" x14ac:dyDescent="0.15">
      <c r="B47" s="1188"/>
      <c r="C47" s="1189"/>
      <c r="D47" s="108"/>
      <c r="E47" s="1196" t="s">
        <v>37</v>
      </c>
      <c r="F47" s="1197"/>
      <c r="G47" s="1197"/>
      <c r="H47" s="1198"/>
      <c r="I47" s="346" t="s">
        <v>486</v>
      </c>
      <c r="J47" s="347" t="s">
        <v>486</v>
      </c>
      <c r="K47" s="347" t="s">
        <v>486</v>
      </c>
      <c r="L47" s="347" t="s">
        <v>486</v>
      </c>
      <c r="M47" s="348" t="s">
        <v>486</v>
      </c>
    </row>
    <row r="48" spans="2:13" ht="27.75" customHeight="1" x14ac:dyDescent="0.15">
      <c r="B48" s="1188"/>
      <c r="C48" s="1189"/>
      <c r="D48" s="106"/>
      <c r="E48" s="1194" t="s">
        <v>38</v>
      </c>
      <c r="F48" s="1194"/>
      <c r="G48" s="1194"/>
      <c r="H48" s="1195"/>
      <c r="I48" s="346" t="s">
        <v>486</v>
      </c>
      <c r="J48" s="347" t="s">
        <v>486</v>
      </c>
      <c r="K48" s="347" t="s">
        <v>486</v>
      </c>
      <c r="L48" s="347" t="s">
        <v>486</v>
      </c>
      <c r="M48" s="348" t="s">
        <v>486</v>
      </c>
    </row>
    <row r="49" spans="2:13" ht="27.75" customHeight="1" x14ac:dyDescent="0.15">
      <c r="B49" s="1190"/>
      <c r="C49" s="1191"/>
      <c r="D49" s="106"/>
      <c r="E49" s="1194" t="s">
        <v>39</v>
      </c>
      <c r="F49" s="1194"/>
      <c r="G49" s="1194"/>
      <c r="H49" s="1195"/>
      <c r="I49" s="346" t="s">
        <v>486</v>
      </c>
      <c r="J49" s="347" t="s">
        <v>486</v>
      </c>
      <c r="K49" s="347" t="s">
        <v>486</v>
      </c>
      <c r="L49" s="347" t="s">
        <v>486</v>
      </c>
      <c r="M49" s="348" t="s">
        <v>486</v>
      </c>
    </row>
    <row r="50" spans="2:13" ht="27.75" customHeight="1" x14ac:dyDescent="0.15">
      <c r="B50" s="1199" t="s">
        <v>40</v>
      </c>
      <c r="C50" s="1200"/>
      <c r="D50" s="109"/>
      <c r="E50" s="1194" t="s">
        <v>41</v>
      </c>
      <c r="F50" s="1194"/>
      <c r="G50" s="1194"/>
      <c r="H50" s="1195"/>
      <c r="I50" s="346">
        <v>6528</v>
      </c>
      <c r="J50" s="347">
        <v>8212</v>
      </c>
      <c r="K50" s="347">
        <v>8317</v>
      </c>
      <c r="L50" s="347">
        <v>9459</v>
      </c>
      <c r="M50" s="348">
        <v>9543</v>
      </c>
    </row>
    <row r="51" spans="2:13" ht="27.75" customHeight="1" x14ac:dyDescent="0.15">
      <c r="B51" s="1188"/>
      <c r="C51" s="1189"/>
      <c r="D51" s="106"/>
      <c r="E51" s="1194" t="s">
        <v>42</v>
      </c>
      <c r="F51" s="1194"/>
      <c r="G51" s="1194"/>
      <c r="H51" s="1195"/>
      <c r="I51" s="346">
        <v>6723</v>
      </c>
      <c r="J51" s="347">
        <v>6694</v>
      </c>
      <c r="K51" s="347">
        <v>6869</v>
      </c>
      <c r="L51" s="347">
        <v>6796</v>
      </c>
      <c r="M51" s="348">
        <v>6908</v>
      </c>
    </row>
    <row r="52" spans="2:13" ht="27.75" customHeight="1" x14ac:dyDescent="0.15">
      <c r="B52" s="1190"/>
      <c r="C52" s="1191"/>
      <c r="D52" s="106"/>
      <c r="E52" s="1194" t="s">
        <v>43</v>
      </c>
      <c r="F52" s="1194"/>
      <c r="G52" s="1194"/>
      <c r="H52" s="1195"/>
      <c r="I52" s="346">
        <v>34896</v>
      </c>
      <c r="J52" s="347">
        <v>34683</v>
      </c>
      <c r="K52" s="347">
        <v>37744</v>
      </c>
      <c r="L52" s="347">
        <v>38399</v>
      </c>
      <c r="M52" s="348">
        <v>37708</v>
      </c>
    </row>
    <row r="53" spans="2:13" ht="27.75" customHeight="1" thickBot="1" x14ac:dyDescent="0.2">
      <c r="B53" s="1201" t="s">
        <v>19</v>
      </c>
      <c r="C53" s="1202"/>
      <c r="D53" s="110"/>
      <c r="E53" s="1203" t="s">
        <v>44</v>
      </c>
      <c r="F53" s="1203"/>
      <c r="G53" s="1203"/>
      <c r="H53" s="1204"/>
      <c r="I53" s="349">
        <v>2244</v>
      </c>
      <c r="J53" s="350">
        <v>2751</v>
      </c>
      <c r="K53" s="350">
        <v>2287</v>
      </c>
      <c r="L53" s="350">
        <v>1640</v>
      </c>
      <c r="M53" s="351">
        <v>2964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OSa2GlgdcLRdmcQN6ZbBdBEHO7+GkKny4mRGv/r0CAmUl/MamwYDzhDC6FLD34a9INCQIWSAzZ9ogjycwt2KQ==" saltValue="feJJ+WAV9H0EaHBlit44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51" zoomScale="80" zoomScaleNormal="8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3" t="s">
        <v>46</v>
      </c>
      <c r="D55" s="1213"/>
      <c r="E55" s="1214"/>
      <c r="F55" s="352">
        <v>1121</v>
      </c>
      <c r="G55" s="352">
        <v>1122</v>
      </c>
      <c r="H55" s="353">
        <v>1123</v>
      </c>
    </row>
    <row r="56" spans="2:8" ht="52.5" customHeight="1" x14ac:dyDescent="0.15">
      <c r="B56" s="122"/>
      <c r="C56" s="1215" t="s">
        <v>47</v>
      </c>
      <c r="D56" s="1215"/>
      <c r="E56" s="1216"/>
      <c r="F56" s="354">
        <v>1836</v>
      </c>
      <c r="G56" s="354">
        <v>2271</v>
      </c>
      <c r="H56" s="355">
        <v>2464</v>
      </c>
    </row>
    <row r="57" spans="2:8" ht="53.25" customHeight="1" x14ac:dyDescent="0.15">
      <c r="B57" s="122"/>
      <c r="C57" s="1217" t="s">
        <v>48</v>
      </c>
      <c r="D57" s="1217"/>
      <c r="E57" s="1218"/>
      <c r="F57" s="356">
        <v>4821</v>
      </c>
      <c r="G57" s="356">
        <v>5477</v>
      </c>
      <c r="H57" s="357">
        <v>4976</v>
      </c>
    </row>
    <row r="58" spans="2:8" ht="45.75" customHeight="1" x14ac:dyDescent="0.15">
      <c r="B58" s="123"/>
      <c r="C58" s="1205" t="s">
        <v>560</v>
      </c>
      <c r="D58" s="1206"/>
      <c r="E58" s="1207"/>
      <c r="F58" s="358">
        <v>1524</v>
      </c>
      <c r="G58" s="358">
        <v>1625</v>
      </c>
      <c r="H58" s="359">
        <v>1625</v>
      </c>
    </row>
    <row r="59" spans="2:8" ht="45.75" customHeight="1" x14ac:dyDescent="0.15">
      <c r="B59" s="123"/>
      <c r="C59" s="1205" t="s">
        <v>561</v>
      </c>
      <c r="D59" s="1206"/>
      <c r="E59" s="1207"/>
      <c r="F59" s="358">
        <v>1134</v>
      </c>
      <c r="G59" s="358">
        <v>1135</v>
      </c>
      <c r="H59" s="359">
        <v>1136</v>
      </c>
    </row>
    <row r="60" spans="2:8" ht="45.75" customHeight="1" x14ac:dyDescent="0.15">
      <c r="B60" s="123"/>
      <c r="C60" s="1205" t="s">
        <v>562</v>
      </c>
      <c r="D60" s="1206"/>
      <c r="E60" s="1207"/>
      <c r="F60" s="358">
        <v>669</v>
      </c>
      <c r="G60" s="358">
        <v>679</v>
      </c>
      <c r="H60" s="359">
        <v>689</v>
      </c>
    </row>
    <row r="61" spans="2:8" ht="45.75" customHeight="1" x14ac:dyDescent="0.15">
      <c r="B61" s="123"/>
      <c r="C61" s="1205" t="s">
        <v>563</v>
      </c>
      <c r="D61" s="1206"/>
      <c r="E61" s="1207"/>
      <c r="F61" s="358">
        <v>584</v>
      </c>
      <c r="G61" s="358">
        <v>584</v>
      </c>
      <c r="H61" s="359">
        <v>584</v>
      </c>
    </row>
    <row r="62" spans="2:8" ht="45.75" customHeight="1" thickBot="1" x14ac:dyDescent="0.2">
      <c r="B62" s="124"/>
      <c r="C62" s="1208" t="s">
        <v>564</v>
      </c>
      <c r="D62" s="1209"/>
      <c r="E62" s="1210"/>
      <c r="F62" s="360">
        <v>504</v>
      </c>
      <c r="G62" s="360">
        <v>1050</v>
      </c>
      <c r="H62" s="361">
        <v>540</v>
      </c>
    </row>
    <row r="63" spans="2:8" ht="52.5" customHeight="1" thickBot="1" x14ac:dyDescent="0.2">
      <c r="B63" s="125"/>
      <c r="C63" s="1211" t="s">
        <v>49</v>
      </c>
      <c r="D63" s="1211"/>
      <c r="E63" s="1212"/>
      <c r="F63" s="362">
        <v>7779</v>
      </c>
      <c r="G63" s="362">
        <v>8870</v>
      </c>
      <c r="H63" s="363">
        <v>8563</v>
      </c>
    </row>
    <row r="64" spans="2:8" x14ac:dyDescent="0.15"/>
  </sheetData>
  <sheetProtection algorithmName="SHA-512" hashValue="/UQAX+vMEWQz7YogsFqJocoa7ILwXKk1ovArDQ8PM+NAfQZFHgdlCaJ3TPXtkC9jyEXeDzYy7P4I7vaVq/IAvA==" saltValue="JRmwQzLKch+p8lmy+P1n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92509</v>
      </c>
      <c r="E3" s="144"/>
      <c r="F3" s="145">
        <v>52068</v>
      </c>
      <c r="G3" s="146"/>
      <c r="H3" s="147"/>
    </row>
    <row r="4" spans="1:8" x14ac:dyDescent="0.15">
      <c r="A4" s="148"/>
      <c r="B4" s="149"/>
      <c r="C4" s="150"/>
      <c r="D4" s="151">
        <v>21428</v>
      </c>
      <c r="E4" s="152"/>
      <c r="F4" s="153">
        <v>26936</v>
      </c>
      <c r="G4" s="154"/>
      <c r="H4" s="155"/>
    </row>
    <row r="5" spans="1:8" x14ac:dyDescent="0.15">
      <c r="A5" s="136" t="s">
        <v>519</v>
      </c>
      <c r="B5" s="141"/>
      <c r="C5" s="142"/>
      <c r="D5" s="143">
        <v>99772</v>
      </c>
      <c r="E5" s="144"/>
      <c r="F5" s="145">
        <v>47161</v>
      </c>
      <c r="G5" s="146"/>
      <c r="H5" s="147"/>
    </row>
    <row r="6" spans="1:8" x14ac:dyDescent="0.15">
      <c r="A6" s="148"/>
      <c r="B6" s="149"/>
      <c r="C6" s="150"/>
      <c r="D6" s="151">
        <v>40947</v>
      </c>
      <c r="E6" s="152"/>
      <c r="F6" s="153">
        <v>24595</v>
      </c>
      <c r="G6" s="154"/>
      <c r="H6" s="155"/>
    </row>
    <row r="7" spans="1:8" x14ac:dyDescent="0.15">
      <c r="A7" s="136" t="s">
        <v>520</v>
      </c>
      <c r="B7" s="141"/>
      <c r="C7" s="142"/>
      <c r="D7" s="143">
        <v>142746</v>
      </c>
      <c r="E7" s="144"/>
      <c r="F7" s="145">
        <v>43423</v>
      </c>
      <c r="G7" s="146"/>
      <c r="H7" s="147"/>
    </row>
    <row r="8" spans="1:8" x14ac:dyDescent="0.15">
      <c r="A8" s="148"/>
      <c r="B8" s="149"/>
      <c r="C8" s="150"/>
      <c r="D8" s="151">
        <v>35301</v>
      </c>
      <c r="E8" s="152"/>
      <c r="F8" s="153">
        <v>22207</v>
      </c>
      <c r="G8" s="154"/>
      <c r="H8" s="155"/>
    </row>
    <row r="9" spans="1:8" x14ac:dyDescent="0.15">
      <c r="A9" s="136" t="s">
        <v>521</v>
      </c>
      <c r="B9" s="141"/>
      <c r="C9" s="142"/>
      <c r="D9" s="143">
        <v>155314</v>
      </c>
      <c r="E9" s="144"/>
      <c r="F9" s="145">
        <v>45265</v>
      </c>
      <c r="G9" s="146"/>
      <c r="H9" s="147"/>
    </row>
    <row r="10" spans="1:8" x14ac:dyDescent="0.15">
      <c r="A10" s="148"/>
      <c r="B10" s="149"/>
      <c r="C10" s="150"/>
      <c r="D10" s="151">
        <v>41927</v>
      </c>
      <c r="E10" s="152"/>
      <c r="F10" s="153">
        <v>22600</v>
      </c>
      <c r="G10" s="154"/>
      <c r="H10" s="155"/>
    </row>
    <row r="11" spans="1:8" x14ac:dyDescent="0.15">
      <c r="A11" s="136" t="s">
        <v>522</v>
      </c>
      <c r="B11" s="141"/>
      <c r="C11" s="142"/>
      <c r="D11" s="143">
        <v>125297</v>
      </c>
      <c r="E11" s="144"/>
      <c r="F11" s="145">
        <v>54621</v>
      </c>
      <c r="G11" s="146"/>
      <c r="H11" s="147"/>
    </row>
    <row r="12" spans="1:8" x14ac:dyDescent="0.15">
      <c r="A12" s="148"/>
      <c r="B12" s="149"/>
      <c r="C12" s="156"/>
      <c r="D12" s="151">
        <v>38436</v>
      </c>
      <c r="E12" s="152"/>
      <c r="F12" s="153">
        <v>30892</v>
      </c>
      <c r="G12" s="154"/>
      <c r="H12" s="155"/>
    </row>
    <row r="13" spans="1:8" x14ac:dyDescent="0.15">
      <c r="A13" s="136"/>
      <c r="B13" s="141"/>
      <c r="C13" s="157"/>
      <c r="D13" s="158">
        <v>123128</v>
      </c>
      <c r="E13" s="159"/>
      <c r="F13" s="160">
        <v>48508</v>
      </c>
      <c r="G13" s="161"/>
      <c r="H13" s="147"/>
    </row>
    <row r="14" spans="1:8" x14ac:dyDescent="0.15">
      <c r="A14" s="148"/>
      <c r="B14" s="149"/>
      <c r="C14" s="150"/>
      <c r="D14" s="151">
        <v>35608</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14.67</v>
      </c>
      <c r="C19" s="162">
        <f>ROUND(VALUE(SUBSTITUTE(実質収支比率等に係る経年分析!G$48,"▲","-")),2)</f>
        <v>10.29</v>
      </c>
      <c r="D19" s="162">
        <f>ROUND(VALUE(SUBSTITUTE(実質収支比率等に係る経年分析!H$48,"▲","-")),2)</f>
        <v>25.72</v>
      </c>
      <c r="E19" s="162">
        <f>ROUND(VALUE(SUBSTITUTE(実質収支比率等に係る経年分析!I$48,"▲","-")),2)</f>
        <v>11.79</v>
      </c>
      <c r="F19" s="162">
        <f>ROUND(VALUE(SUBSTITUTE(実質収支比率等に係る経年分析!J$48,"▲","-")),2)</f>
        <v>9.0299999999999994</v>
      </c>
    </row>
    <row r="20" spans="1:11" x14ac:dyDescent="0.15">
      <c r="A20" s="162" t="s">
        <v>53</v>
      </c>
      <c r="B20" s="162">
        <f>ROUND(VALUE(SUBSTITUTE(実質収支比率等に係る経年分析!F$47,"▲","-")),2)</f>
        <v>13.55</v>
      </c>
      <c r="C20" s="162">
        <f>ROUND(VALUE(SUBSTITUTE(実質収支比率等に係る経年分析!G$47,"▲","-")),2)</f>
        <v>12.37</v>
      </c>
      <c r="D20" s="162">
        <f>ROUND(VALUE(SUBSTITUTE(実質収支比率等に係る経年分析!H$47,"▲","-")),2)</f>
        <v>12.63</v>
      </c>
      <c r="E20" s="162">
        <f>ROUND(VALUE(SUBSTITUTE(実質収支比率等に係る経年分析!I$47,"▲","-")),2)</f>
        <v>12.2</v>
      </c>
      <c r="F20" s="162">
        <f>ROUND(VALUE(SUBSTITUTE(実質収支比率等に係る経年分析!J$47,"▲","-")),2)</f>
        <v>11.56</v>
      </c>
    </row>
    <row r="21" spans="1:11" x14ac:dyDescent="0.15">
      <c r="A21" s="162" t="s">
        <v>54</v>
      </c>
      <c r="B21" s="162">
        <f>IF(ISNUMBER(VALUE(SUBSTITUTE(実質収支比率等に係る経年分析!F$49,"▲","-"))),ROUND(VALUE(SUBSTITUTE(実質収支比率等に係る経年分析!F$49,"▲","-")),2),NA())</f>
        <v>0.65</v>
      </c>
      <c r="C21" s="162">
        <f>IF(ISNUMBER(VALUE(SUBSTITUTE(実質収支比率等に係る経年分析!G$49,"▲","-"))),ROUND(VALUE(SUBSTITUTE(実質収支比率等に係る経年分析!G$49,"▲","-")),2),NA())</f>
        <v>-3.09</v>
      </c>
      <c r="D21" s="162">
        <f>IF(ISNUMBER(VALUE(SUBSTITUTE(実質収支比率等に係る経年分析!H$49,"▲","-"))),ROUND(VALUE(SUBSTITUTE(実質収支比率等に係る経年分析!H$49,"▲","-")),2),NA())</f>
        <v>15.23</v>
      </c>
      <c r="E21" s="162">
        <f>IF(ISNUMBER(VALUE(SUBSTITUTE(実質収支比率等に係る経年分析!I$49,"▲","-"))),ROUND(VALUE(SUBSTITUTE(実質収支比率等に係る経年分析!I$49,"▲","-")),2),NA())</f>
        <v>-13.05</v>
      </c>
      <c r="F21" s="162">
        <f>IF(ISNUMBER(VALUE(SUBSTITUTE(実質収支比率等に係る経年分析!J$49,"▲","-"))),ROUND(VALUE(SUBSTITUTE(実質収支比率等に係る経年分析!J$49,"▲","-")),2),NA())</f>
        <v>-2.13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益城町産業団地特別会計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益城町後期高齢者医療特別会計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4.83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5.32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0.23</v>
      </c>
    </row>
    <row r="32" spans="1:11" x14ac:dyDescent="0.15">
      <c r="A32" s="163" t="str">
        <f>IF(連結実質赤字比率に係る赤字・黒字の構成分析!C$38="",NA(),連結実質赤字比率に係る赤字・黒字の構成分析!C$38)</f>
        <v>益城町下水道事業会計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2.83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2.71</v>
      </c>
    </row>
    <row r="33" spans="1:16" x14ac:dyDescent="0.15">
      <c r="A33" s="163" t="str">
        <f>IF(連結実質赤字比率に係る赤字・黒字の構成分析!C$37="",NA(),連結実質赤字比率に係る赤字・黒字の構成分析!C$37)</f>
        <v>益城町介護保険特別会計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5.39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3.34</v>
      </c>
    </row>
    <row r="34" spans="1:16" x14ac:dyDescent="0.15">
      <c r="A34" s="163" t="str">
        <f>IF(連結実質赤字比率に係る赤字・黒字の構成分析!C$36="",NA(),連結実質赤字比率に係る赤字・黒字の構成分析!C$36)</f>
        <v>益城町国民健康保険特別会計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14.57</v>
      </c>
      <c r="F34" s="163">
        <f>IF(ROUND(VALUE(SUBSTITUTE(連結実質赤字比率に係る赤字・黒字の構成分析!H$36,"▲", "-")), 2) &lt; 0, ABS(ROUND(VALUE(SUBSTITUTE(連結実質赤字比率に係る赤字・黒字の構成分析!H$36,"▲", "-")), 2)), NA())</f>
        <v>3.67</v>
      </c>
      <c r="G34" s="163" t="e">
        <f>IF(ROUND(VALUE(SUBSTITUTE(連結実質赤字比率に係る赤字・黒字の構成分析!H$36,"▲", "-")), 2) &gt;= 0, ABS(ROUND(VALUE(SUBSTITUTE(連結実質赤字比率に係る赤字・黒字の構成分析!H$36,"▲", "-")), 2)), NA())</f>
        <v>#N/A</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4.4800000000000004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4.09</v>
      </c>
    </row>
    <row r="35" spans="1:16" x14ac:dyDescent="0.15">
      <c r="A35" s="163" t="str">
        <f>IF(連結実質赤字比率に係る赤字・黒字の構成分析!C$35="",NA(),連結実質赤字比率に係る赤字・黒字の構成分析!C$35)</f>
        <v>益城町水道事業会計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9.3000000000000007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8.0500000000000007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6.65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14.66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10.28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25.61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11.69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9.0299999999999994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1520</v>
      </c>
      <c r="E42" s="164"/>
      <c r="F42" s="164"/>
      <c r="G42" s="164">
        <f>'実質公債費比率（分子）の構造'!L$52</f>
        <v>1896</v>
      </c>
      <c r="H42" s="164"/>
      <c r="I42" s="164"/>
      <c r="J42" s="164">
        <f>'実質公債費比率（分子）の構造'!M$52</f>
        <v>1866</v>
      </c>
      <c r="K42" s="164"/>
      <c r="L42" s="164"/>
      <c r="M42" s="164">
        <f>'実質公債費比率（分子）の構造'!N$52</f>
        <v>1954</v>
      </c>
      <c r="N42" s="164"/>
      <c r="O42" s="164"/>
      <c r="P42" s="164">
        <f>'実質公債費比率（分子）の構造'!O$52</f>
        <v>2378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4</v>
      </c>
      <c r="C45" s="164"/>
      <c r="D45" s="164"/>
      <c r="E45" s="164">
        <f>'実質公債費比率（分子）の構造'!L$49</f>
        <v>8</v>
      </c>
      <c r="F45" s="164"/>
      <c r="G45" s="164"/>
      <c r="H45" s="164">
        <f>'実質公債費比率（分子）の構造'!M$49</f>
        <v>9</v>
      </c>
      <c r="I45" s="164"/>
      <c r="J45" s="164"/>
      <c r="K45" s="164">
        <f>'実質公債費比率（分子）の構造'!N$49</f>
        <v>9</v>
      </c>
      <c r="L45" s="164"/>
      <c r="M45" s="164"/>
      <c r="N45" s="164">
        <f>'実質公債費比率（分子）の構造'!O$49</f>
        <v>8</v>
      </c>
      <c r="O45" s="164"/>
      <c r="P45" s="164"/>
    </row>
    <row r="46" spans="1:16" x14ac:dyDescent="0.15">
      <c r="A46" s="164" t="s">
        <v>64</v>
      </c>
      <c r="B46" s="164">
        <f>'実質公債費比率（分子）の構造'!K$48</f>
        <v>546</v>
      </c>
      <c r="C46" s="164"/>
      <c r="D46" s="164"/>
      <c r="E46" s="164">
        <f>'実質公債費比率（分子）の構造'!L$48</f>
        <v>497</v>
      </c>
      <c r="F46" s="164"/>
      <c r="G46" s="164"/>
      <c r="H46" s="164">
        <f>'実質公債費比率（分子）の構造'!M$48</f>
        <v>536</v>
      </c>
      <c r="I46" s="164"/>
      <c r="J46" s="164"/>
      <c r="K46" s="164">
        <f>'実質公債費比率（分子）の構造'!N$48</f>
        <v>477</v>
      </c>
      <c r="L46" s="164"/>
      <c r="M46" s="164"/>
      <c r="N46" s="164">
        <f>'実質公債費比率（分子）の構造'!O$48</f>
        <v>487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1602</v>
      </c>
      <c r="C49" s="164"/>
      <c r="D49" s="164"/>
      <c r="E49" s="164">
        <f>'実質公債費比率（分子）の構造'!L$45</f>
        <v>1941</v>
      </c>
      <c r="F49" s="164"/>
      <c r="G49" s="164"/>
      <c r="H49" s="164">
        <f>'実質公債費比率（分子）の構造'!M$45</f>
        <v>2136</v>
      </c>
      <c r="I49" s="164"/>
      <c r="J49" s="164"/>
      <c r="K49" s="164">
        <f>'実質公債費比率（分子）の構造'!N$45</f>
        <v>2281</v>
      </c>
      <c r="L49" s="164"/>
      <c r="M49" s="164"/>
      <c r="N49" s="164">
        <f>'実質公債費比率（分子）の構造'!O$45</f>
        <v>2581</v>
      </c>
      <c r="O49" s="164"/>
      <c r="P49" s="164"/>
    </row>
    <row r="50" spans="1:16" x14ac:dyDescent="0.15">
      <c r="A50" s="164" t="s">
        <v>67</v>
      </c>
      <c r="B50" s="164" t="e">
        <f>NA()</f>
        <v>#N/A</v>
      </c>
      <c r="C50" s="164">
        <f>IF(ISNUMBER('実質公債費比率（分子）の構造'!K$53),'実質公債費比率（分子）の構造'!K$53,NA())</f>
        <v>632</v>
      </c>
      <c r="D50" s="164" t="e">
        <f>NA()</f>
        <v>#N/A</v>
      </c>
      <c r="E50" s="164" t="e">
        <f>NA()</f>
        <v>#N/A</v>
      </c>
      <c r="F50" s="164">
        <f>IF(ISNUMBER('実質公債費比率（分子）の構造'!L$53),'実質公債費比率（分子）の構造'!L$53,NA())</f>
        <v>550</v>
      </c>
      <c r="G50" s="164" t="e">
        <f>NA()</f>
        <v>#N/A</v>
      </c>
      <c r="H50" s="164" t="e">
        <f>NA()</f>
        <v>#N/A</v>
      </c>
      <c r="I50" s="164">
        <f>IF(ISNUMBER('実質公債費比率（分子）の構造'!M$53),'実質公債費比率（分子）の構造'!M$53,NA())</f>
        <v>815</v>
      </c>
      <c r="J50" s="164" t="e">
        <f>NA()</f>
        <v>#N/A</v>
      </c>
      <c r="K50" s="164" t="e">
        <f>NA()</f>
        <v>#N/A</v>
      </c>
      <c r="L50" s="164">
        <f>IF(ISNUMBER('実質公債費比率（分子）の構造'!N$53),'実質公債費比率（分子）の構造'!N$53,NA())</f>
        <v>813</v>
      </c>
      <c r="M50" s="164" t="e">
        <f>NA()</f>
        <v>#N/A</v>
      </c>
      <c r="N50" s="164" t="e">
        <f>NA()</f>
        <v>#N/A</v>
      </c>
      <c r="O50" s="164">
        <f>IF(ISNUMBER('実質公債費比率（分子）の構造'!O$53),'実質公債費比率（分子）の構造'!O$53,NA())</f>
        <v>698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34896</v>
      </c>
      <c r="E56" s="163"/>
      <c r="F56" s="163"/>
      <c r="G56" s="163">
        <f>'将来負担比率（分子）の構造'!J$52</f>
        <v>34683</v>
      </c>
      <c r="H56" s="163"/>
      <c r="I56" s="163"/>
      <c r="J56" s="163">
        <f>'将来負担比率（分子）の構造'!K$52</f>
        <v>37744</v>
      </c>
      <c r="K56" s="163"/>
      <c r="L56" s="163"/>
      <c r="M56" s="163">
        <f>'将来負担比率（分子）の構造'!L$52</f>
        <v>38399</v>
      </c>
      <c r="N56" s="163"/>
      <c r="O56" s="163"/>
      <c r="P56" s="163">
        <f>'将来負担比率（分子）の構造'!M$52</f>
        <v>37708</v>
      </c>
    </row>
    <row r="57" spans="1:16" x14ac:dyDescent="0.15">
      <c r="A57" s="163" t="s">
        <v>42</v>
      </c>
      <c r="B57" s="163"/>
      <c r="C57" s="163"/>
      <c r="D57" s="163">
        <f>'将来負担比率（分子）の構造'!I$51</f>
        <v>6723</v>
      </c>
      <c r="E57" s="163"/>
      <c r="F57" s="163"/>
      <c r="G57" s="163">
        <f>'将来負担比率（分子）の構造'!J$51</f>
        <v>6694</v>
      </c>
      <c r="H57" s="163"/>
      <c r="I57" s="163"/>
      <c r="J57" s="163">
        <f>'将来負担比率（分子）の構造'!K$51</f>
        <v>6869</v>
      </c>
      <c r="K57" s="163"/>
      <c r="L57" s="163"/>
      <c r="M57" s="163">
        <f>'将来負担比率（分子）の構造'!L$51</f>
        <v>6796</v>
      </c>
      <c r="N57" s="163"/>
      <c r="O57" s="163"/>
      <c r="P57" s="163">
        <f>'将来負担比率（分子）の構造'!M$51</f>
        <v>6908</v>
      </c>
    </row>
    <row r="58" spans="1:16" x14ac:dyDescent="0.15">
      <c r="A58" s="163" t="s">
        <v>41</v>
      </c>
      <c r="B58" s="163"/>
      <c r="C58" s="163"/>
      <c r="D58" s="163">
        <f>'将来負担比率（分子）の構造'!I$50</f>
        <v>6528</v>
      </c>
      <c r="E58" s="163"/>
      <c r="F58" s="163"/>
      <c r="G58" s="163">
        <f>'将来負担比率（分子）の構造'!J$50</f>
        <v>8212</v>
      </c>
      <c r="H58" s="163"/>
      <c r="I58" s="163"/>
      <c r="J58" s="163">
        <f>'将来負担比率（分子）の構造'!K$50</f>
        <v>8317</v>
      </c>
      <c r="K58" s="163"/>
      <c r="L58" s="163"/>
      <c r="M58" s="163">
        <f>'将来負担比率（分子）の構造'!L$50</f>
        <v>9459</v>
      </c>
      <c r="N58" s="163"/>
      <c r="O58" s="163"/>
      <c r="P58" s="163">
        <f>'将来負担比率（分子）の構造'!M$50</f>
        <v>9543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83</v>
      </c>
      <c r="C63" s="163"/>
      <c r="D63" s="163"/>
      <c r="E63" s="163">
        <f>'将来負担比率（分子）の構造'!J$44</f>
        <v>72</v>
      </c>
      <c r="F63" s="163"/>
      <c r="G63" s="163"/>
      <c r="H63" s="163">
        <f>'将来負担比率（分子）の構造'!K$44</f>
        <v>55</v>
      </c>
      <c r="I63" s="163"/>
      <c r="J63" s="163"/>
      <c r="K63" s="163">
        <f>'将来負担比率（分子）の構造'!L$44</f>
        <v>46</v>
      </c>
      <c r="L63" s="163"/>
      <c r="M63" s="163"/>
      <c r="N63" s="163">
        <f>'将来負担比率（分子）の構造'!M$44</f>
        <v>37</v>
      </c>
      <c r="O63" s="163"/>
      <c r="P63" s="163"/>
    </row>
    <row r="64" spans="1:16" x14ac:dyDescent="0.15">
      <c r="A64" s="163" t="s">
        <v>33</v>
      </c>
      <c r="B64" s="163">
        <f>'将来負担比率（分子）の構造'!I$43</f>
        <v>6234</v>
      </c>
      <c r="C64" s="163"/>
      <c r="D64" s="163"/>
      <c r="E64" s="163">
        <f>'将来負担比率（分子）の構造'!J$43</f>
        <v>6330</v>
      </c>
      <c r="F64" s="163"/>
      <c r="G64" s="163"/>
      <c r="H64" s="163">
        <f>'将来負担比率（分子）の構造'!K$43</f>
        <v>6319</v>
      </c>
      <c r="I64" s="163"/>
      <c r="J64" s="163"/>
      <c r="K64" s="163">
        <f>'将来負担比率（分子）の構造'!L$43</f>
        <v>6395</v>
      </c>
      <c r="L64" s="163"/>
      <c r="M64" s="163"/>
      <c r="N64" s="163">
        <f>'将来負担比率（分子）の構造'!M$43</f>
        <v>6810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44075</v>
      </c>
      <c r="C66" s="163"/>
      <c r="D66" s="163"/>
      <c r="E66" s="163">
        <f>'将来負担比率（分子）の構造'!J$41</f>
        <v>45938</v>
      </c>
      <c r="F66" s="163"/>
      <c r="G66" s="163"/>
      <c r="H66" s="163">
        <f>'将来負担比率（分子）の構造'!K$41</f>
        <v>48842</v>
      </c>
      <c r="I66" s="163"/>
      <c r="J66" s="163"/>
      <c r="K66" s="163">
        <f>'将来負担比率（分子）の構造'!L$41</f>
        <v>49854</v>
      </c>
      <c r="L66" s="163"/>
      <c r="M66" s="163"/>
      <c r="N66" s="163">
        <f>'将来負担比率（分子）の構造'!M$41</f>
        <v>50276</v>
      </c>
      <c r="O66" s="163"/>
      <c r="P66" s="163"/>
    </row>
    <row r="67" spans="1:16" x14ac:dyDescent="0.15">
      <c r="A67" s="163" t="s">
        <v>71</v>
      </c>
      <c r="B67" s="163" t="e">
        <f>NA()</f>
        <v>#N/A</v>
      </c>
      <c r="C67" s="163">
        <f>IF(ISNUMBER('将来負担比率（分子）の構造'!I$53), IF('将来負担比率（分子）の構造'!I$53 &lt; 0, 0, '将来負担比率（分子）の構造'!I$53), NA())</f>
        <v>2244</v>
      </c>
      <c r="D67" s="163" t="e">
        <f>NA()</f>
        <v>#N/A</v>
      </c>
      <c r="E67" s="163" t="e">
        <f>NA()</f>
        <v>#N/A</v>
      </c>
      <c r="F67" s="163">
        <f>IF(ISNUMBER('将来負担比率（分子）の構造'!J$53), IF('将来負担比率（分子）の構造'!J$53 &lt; 0, 0, '将来負担比率（分子）の構造'!J$53), NA())</f>
        <v>2751</v>
      </c>
      <c r="G67" s="163" t="e">
        <f>NA()</f>
        <v>#N/A</v>
      </c>
      <c r="H67" s="163" t="e">
        <f>NA()</f>
        <v>#N/A</v>
      </c>
      <c r="I67" s="163">
        <f>IF(ISNUMBER('将来負担比率（分子）の構造'!K$53), IF('将来負担比率（分子）の構造'!K$53 &lt; 0, 0, '将来負担比率（分子）の構造'!K$53), NA())</f>
        <v>2287</v>
      </c>
      <c r="J67" s="163" t="e">
        <f>NA()</f>
        <v>#N/A</v>
      </c>
      <c r="K67" s="163" t="e">
        <f>NA()</f>
        <v>#N/A</v>
      </c>
      <c r="L67" s="163">
        <f>IF(ISNUMBER('将来負担比率（分子）の構造'!L$53), IF('将来負担比率（分子）の構造'!L$53 &lt; 0, 0, '将来負担比率（分子）の構造'!L$53), NA())</f>
        <v>1640</v>
      </c>
      <c r="M67" s="163" t="e">
        <f>NA()</f>
        <v>#N/A</v>
      </c>
      <c r="N67" s="163" t="e">
        <f>NA()</f>
        <v>#N/A</v>
      </c>
      <c r="O67" s="163">
        <f>IF(ISNUMBER('将来負担比率（分子）の構造'!M$53), IF('将来負担比率（分子）の構造'!M$53 &lt; 0, 0, '将来負担比率（分子）の構造'!M$53), NA())</f>
        <v>2964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1121</v>
      </c>
      <c r="C72" s="167">
        <f>基金残高に係る経年分析!G55</f>
        <v>1122</v>
      </c>
      <c r="D72" s="167">
        <f>基金残高に係る経年分析!H55</f>
        <v>1123</v>
      </c>
    </row>
    <row r="73" spans="1:16" x14ac:dyDescent="0.15">
      <c r="A73" s="166" t="s">
        <v>74</v>
      </c>
      <c r="B73" s="167">
        <f>基金残高に係る経年分析!F56</f>
        <v>1836</v>
      </c>
      <c r="C73" s="167">
        <f>基金残高に係る経年分析!G56</f>
        <v>2271</v>
      </c>
      <c r="D73" s="167">
        <f>基金残高に係る経年分析!H56</f>
        <v>2464</v>
      </c>
    </row>
    <row r="74" spans="1:16" x14ac:dyDescent="0.15">
      <c r="A74" s="166" t="s">
        <v>75</v>
      </c>
      <c r="B74" s="167">
        <f>基金残高に係る経年分析!F57</f>
        <v>4821</v>
      </c>
      <c r="C74" s="167">
        <f>基金残高に係る経年分析!G57</f>
        <v>5477</v>
      </c>
      <c r="D74" s="167">
        <f>基金残高に係る経年分析!H57</f>
        <v>4976</v>
      </c>
    </row>
  </sheetData>
  <sheetProtection algorithmName="SHA-512" hashValue="QtD3nVOV2c3JF3sFm+t5Uch7UnVFjuF4Pt9aXZXYy4vXAy/+95OQ4RAr2iT4CZOfhsHcmxWf5OeRwWwZ6p1VOw==" saltValue="TZBMkGk/NsWfxOnIx95Ne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4042967</v>
      </c>
      <c r="S5" s="613"/>
      <c r="T5" s="613"/>
      <c r="U5" s="613"/>
      <c r="V5" s="613"/>
      <c r="W5" s="613"/>
      <c r="X5" s="613"/>
      <c r="Y5" s="614"/>
      <c r="Z5" s="615">
        <v>17.2</v>
      </c>
      <c r="AA5" s="615"/>
      <c r="AB5" s="615"/>
      <c r="AC5" s="615"/>
      <c r="AD5" s="616">
        <v>4042967</v>
      </c>
      <c r="AE5" s="616"/>
      <c r="AF5" s="616"/>
      <c r="AG5" s="616"/>
      <c r="AH5" s="616"/>
      <c r="AI5" s="616"/>
      <c r="AJ5" s="616"/>
      <c r="AK5" s="616"/>
      <c r="AL5" s="617">
        <v>41.3</v>
      </c>
      <c r="AM5" s="618"/>
      <c r="AN5" s="618"/>
      <c r="AO5" s="619"/>
      <c r="AP5" s="609" t="s">
        <v>215</v>
      </c>
      <c r="AQ5" s="610"/>
      <c r="AR5" s="610"/>
      <c r="AS5" s="610"/>
      <c r="AT5" s="610"/>
      <c r="AU5" s="610"/>
      <c r="AV5" s="610"/>
      <c r="AW5" s="610"/>
      <c r="AX5" s="610"/>
      <c r="AY5" s="610"/>
      <c r="AZ5" s="610"/>
      <c r="BA5" s="610"/>
      <c r="BB5" s="610"/>
      <c r="BC5" s="610"/>
      <c r="BD5" s="610"/>
      <c r="BE5" s="610"/>
      <c r="BF5" s="611"/>
      <c r="BG5" s="623">
        <v>4037933</v>
      </c>
      <c r="BH5" s="624"/>
      <c r="BI5" s="624"/>
      <c r="BJ5" s="624"/>
      <c r="BK5" s="624"/>
      <c r="BL5" s="624"/>
      <c r="BM5" s="624"/>
      <c r="BN5" s="625"/>
      <c r="BO5" s="626">
        <v>99.9</v>
      </c>
      <c r="BP5" s="626"/>
      <c r="BQ5" s="626"/>
      <c r="BR5" s="626"/>
      <c r="BS5" s="627" t="s">
        <v>121</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112661</v>
      </c>
      <c r="S6" s="624"/>
      <c r="T6" s="624"/>
      <c r="U6" s="624"/>
      <c r="V6" s="624"/>
      <c r="W6" s="624"/>
      <c r="X6" s="624"/>
      <c r="Y6" s="625"/>
      <c r="Z6" s="626">
        <v>0.5</v>
      </c>
      <c r="AA6" s="626"/>
      <c r="AB6" s="626"/>
      <c r="AC6" s="626"/>
      <c r="AD6" s="627">
        <v>112661</v>
      </c>
      <c r="AE6" s="627"/>
      <c r="AF6" s="627"/>
      <c r="AG6" s="627"/>
      <c r="AH6" s="627"/>
      <c r="AI6" s="627"/>
      <c r="AJ6" s="627"/>
      <c r="AK6" s="627"/>
      <c r="AL6" s="628">
        <v>1.2</v>
      </c>
      <c r="AM6" s="629"/>
      <c r="AN6" s="629"/>
      <c r="AO6" s="630"/>
      <c r="AP6" s="620" t="s">
        <v>220</v>
      </c>
      <c r="AQ6" s="621"/>
      <c r="AR6" s="621"/>
      <c r="AS6" s="621"/>
      <c r="AT6" s="621"/>
      <c r="AU6" s="621"/>
      <c r="AV6" s="621"/>
      <c r="AW6" s="621"/>
      <c r="AX6" s="621"/>
      <c r="AY6" s="621"/>
      <c r="AZ6" s="621"/>
      <c r="BA6" s="621"/>
      <c r="BB6" s="621"/>
      <c r="BC6" s="621"/>
      <c r="BD6" s="621"/>
      <c r="BE6" s="621"/>
      <c r="BF6" s="622"/>
      <c r="BG6" s="623">
        <v>4037933</v>
      </c>
      <c r="BH6" s="624"/>
      <c r="BI6" s="624"/>
      <c r="BJ6" s="624"/>
      <c r="BK6" s="624"/>
      <c r="BL6" s="624"/>
      <c r="BM6" s="624"/>
      <c r="BN6" s="625"/>
      <c r="BO6" s="626">
        <v>99.9</v>
      </c>
      <c r="BP6" s="626"/>
      <c r="BQ6" s="626"/>
      <c r="BR6" s="626"/>
      <c r="BS6" s="627" t="s">
        <v>121</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116738</v>
      </c>
      <c r="CS6" s="624"/>
      <c r="CT6" s="624"/>
      <c r="CU6" s="624"/>
      <c r="CV6" s="624"/>
      <c r="CW6" s="624"/>
      <c r="CX6" s="624"/>
      <c r="CY6" s="625"/>
      <c r="CZ6" s="617">
        <v>0.5</v>
      </c>
      <c r="DA6" s="618"/>
      <c r="DB6" s="618"/>
      <c r="DC6" s="634"/>
      <c r="DD6" s="632" t="s">
        <v>121</v>
      </c>
      <c r="DE6" s="624"/>
      <c r="DF6" s="624"/>
      <c r="DG6" s="624"/>
      <c r="DH6" s="624"/>
      <c r="DI6" s="624"/>
      <c r="DJ6" s="624"/>
      <c r="DK6" s="624"/>
      <c r="DL6" s="624"/>
      <c r="DM6" s="624"/>
      <c r="DN6" s="624"/>
      <c r="DO6" s="624"/>
      <c r="DP6" s="625"/>
      <c r="DQ6" s="632">
        <v>116738</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1214</v>
      </c>
      <c r="S7" s="624"/>
      <c r="T7" s="624"/>
      <c r="U7" s="624"/>
      <c r="V7" s="624"/>
      <c r="W7" s="624"/>
      <c r="X7" s="624"/>
      <c r="Y7" s="625"/>
      <c r="Z7" s="626">
        <v>0</v>
      </c>
      <c r="AA7" s="626"/>
      <c r="AB7" s="626"/>
      <c r="AC7" s="626"/>
      <c r="AD7" s="627">
        <v>1214</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1566032</v>
      </c>
      <c r="BH7" s="624"/>
      <c r="BI7" s="624"/>
      <c r="BJ7" s="624"/>
      <c r="BK7" s="624"/>
      <c r="BL7" s="624"/>
      <c r="BM7" s="624"/>
      <c r="BN7" s="625"/>
      <c r="BO7" s="626">
        <v>38.700000000000003</v>
      </c>
      <c r="BP7" s="626"/>
      <c r="BQ7" s="626"/>
      <c r="BR7" s="626"/>
      <c r="BS7" s="627" t="s">
        <v>121</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2721750</v>
      </c>
      <c r="CS7" s="624"/>
      <c r="CT7" s="624"/>
      <c r="CU7" s="624"/>
      <c r="CV7" s="624"/>
      <c r="CW7" s="624"/>
      <c r="CX7" s="624"/>
      <c r="CY7" s="625"/>
      <c r="CZ7" s="626">
        <v>12.1</v>
      </c>
      <c r="DA7" s="626"/>
      <c r="DB7" s="626"/>
      <c r="DC7" s="626"/>
      <c r="DD7" s="632">
        <v>58576</v>
      </c>
      <c r="DE7" s="624"/>
      <c r="DF7" s="624"/>
      <c r="DG7" s="624"/>
      <c r="DH7" s="624"/>
      <c r="DI7" s="624"/>
      <c r="DJ7" s="624"/>
      <c r="DK7" s="624"/>
      <c r="DL7" s="624"/>
      <c r="DM7" s="624"/>
      <c r="DN7" s="624"/>
      <c r="DO7" s="624"/>
      <c r="DP7" s="625"/>
      <c r="DQ7" s="632">
        <v>2017712</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14494</v>
      </c>
      <c r="S8" s="624"/>
      <c r="T8" s="624"/>
      <c r="U8" s="624"/>
      <c r="V8" s="624"/>
      <c r="W8" s="624"/>
      <c r="X8" s="624"/>
      <c r="Y8" s="625"/>
      <c r="Z8" s="626">
        <v>0.1</v>
      </c>
      <c r="AA8" s="626"/>
      <c r="AB8" s="626"/>
      <c r="AC8" s="626"/>
      <c r="AD8" s="627">
        <v>14494</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69730</v>
      </c>
      <c r="BH8" s="624"/>
      <c r="BI8" s="624"/>
      <c r="BJ8" s="624"/>
      <c r="BK8" s="624"/>
      <c r="BL8" s="624"/>
      <c r="BM8" s="624"/>
      <c r="BN8" s="625"/>
      <c r="BO8" s="626">
        <v>1.7</v>
      </c>
      <c r="BP8" s="626"/>
      <c r="BQ8" s="626"/>
      <c r="BR8" s="626"/>
      <c r="BS8" s="627" t="s">
        <v>121</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7296501</v>
      </c>
      <c r="CS8" s="624"/>
      <c r="CT8" s="624"/>
      <c r="CU8" s="624"/>
      <c r="CV8" s="624"/>
      <c r="CW8" s="624"/>
      <c r="CX8" s="624"/>
      <c r="CY8" s="625"/>
      <c r="CZ8" s="626">
        <v>32.5</v>
      </c>
      <c r="DA8" s="626"/>
      <c r="DB8" s="626"/>
      <c r="DC8" s="626"/>
      <c r="DD8" s="632">
        <v>73073</v>
      </c>
      <c r="DE8" s="624"/>
      <c r="DF8" s="624"/>
      <c r="DG8" s="624"/>
      <c r="DH8" s="624"/>
      <c r="DI8" s="624"/>
      <c r="DJ8" s="624"/>
      <c r="DK8" s="624"/>
      <c r="DL8" s="624"/>
      <c r="DM8" s="624"/>
      <c r="DN8" s="624"/>
      <c r="DO8" s="624"/>
      <c r="DP8" s="625"/>
      <c r="DQ8" s="632">
        <v>4142819</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24480</v>
      </c>
      <c r="S9" s="624"/>
      <c r="T9" s="624"/>
      <c r="U9" s="624"/>
      <c r="V9" s="624"/>
      <c r="W9" s="624"/>
      <c r="X9" s="624"/>
      <c r="Y9" s="625"/>
      <c r="Z9" s="626">
        <v>0.1</v>
      </c>
      <c r="AA9" s="626"/>
      <c r="AB9" s="626"/>
      <c r="AC9" s="626"/>
      <c r="AD9" s="627">
        <v>24480</v>
      </c>
      <c r="AE9" s="627"/>
      <c r="AF9" s="627"/>
      <c r="AG9" s="627"/>
      <c r="AH9" s="627"/>
      <c r="AI9" s="627"/>
      <c r="AJ9" s="627"/>
      <c r="AK9" s="627"/>
      <c r="AL9" s="628">
        <v>0.3</v>
      </c>
      <c r="AM9" s="629"/>
      <c r="AN9" s="629"/>
      <c r="AO9" s="630"/>
      <c r="AP9" s="620" t="s">
        <v>229</v>
      </c>
      <c r="AQ9" s="621"/>
      <c r="AR9" s="621"/>
      <c r="AS9" s="621"/>
      <c r="AT9" s="621"/>
      <c r="AU9" s="621"/>
      <c r="AV9" s="621"/>
      <c r="AW9" s="621"/>
      <c r="AX9" s="621"/>
      <c r="AY9" s="621"/>
      <c r="AZ9" s="621"/>
      <c r="BA9" s="621"/>
      <c r="BB9" s="621"/>
      <c r="BC9" s="621"/>
      <c r="BD9" s="621"/>
      <c r="BE9" s="621"/>
      <c r="BF9" s="622"/>
      <c r="BG9" s="623">
        <v>1220544</v>
      </c>
      <c r="BH9" s="624"/>
      <c r="BI9" s="624"/>
      <c r="BJ9" s="624"/>
      <c r="BK9" s="624"/>
      <c r="BL9" s="624"/>
      <c r="BM9" s="624"/>
      <c r="BN9" s="625"/>
      <c r="BO9" s="626">
        <v>30.2</v>
      </c>
      <c r="BP9" s="626"/>
      <c r="BQ9" s="626"/>
      <c r="BR9" s="626"/>
      <c r="BS9" s="627" t="s">
        <v>121</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868719</v>
      </c>
      <c r="CS9" s="624"/>
      <c r="CT9" s="624"/>
      <c r="CU9" s="624"/>
      <c r="CV9" s="624"/>
      <c r="CW9" s="624"/>
      <c r="CX9" s="624"/>
      <c r="CY9" s="625"/>
      <c r="CZ9" s="626">
        <v>3.9</v>
      </c>
      <c r="DA9" s="626"/>
      <c r="DB9" s="626"/>
      <c r="DC9" s="626"/>
      <c r="DD9" s="632">
        <v>1333</v>
      </c>
      <c r="DE9" s="624"/>
      <c r="DF9" s="624"/>
      <c r="DG9" s="624"/>
      <c r="DH9" s="624"/>
      <c r="DI9" s="624"/>
      <c r="DJ9" s="624"/>
      <c r="DK9" s="624"/>
      <c r="DL9" s="624"/>
      <c r="DM9" s="624"/>
      <c r="DN9" s="624"/>
      <c r="DO9" s="624"/>
      <c r="DP9" s="625"/>
      <c r="DQ9" s="632">
        <v>766186</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107508</v>
      </c>
      <c r="BH10" s="624"/>
      <c r="BI10" s="624"/>
      <c r="BJ10" s="624"/>
      <c r="BK10" s="624"/>
      <c r="BL10" s="624"/>
      <c r="BM10" s="624"/>
      <c r="BN10" s="625"/>
      <c r="BO10" s="626">
        <v>2.7</v>
      </c>
      <c r="BP10" s="626"/>
      <c r="BQ10" s="626"/>
      <c r="BR10" s="626"/>
      <c r="BS10" s="627" t="s">
        <v>121</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867491</v>
      </c>
      <c r="S11" s="624"/>
      <c r="T11" s="624"/>
      <c r="U11" s="624"/>
      <c r="V11" s="624"/>
      <c r="W11" s="624"/>
      <c r="X11" s="624"/>
      <c r="Y11" s="625"/>
      <c r="Z11" s="628">
        <v>3.7</v>
      </c>
      <c r="AA11" s="629"/>
      <c r="AB11" s="629"/>
      <c r="AC11" s="635"/>
      <c r="AD11" s="632">
        <v>867491</v>
      </c>
      <c r="AE11" s="624"/>
      <c r="AF11" s="624"/>
      <c r="AG11" s="624"/>
      <c r="AH11" s="624"/>
      <c r="AI11" s="624"/>
      <c r="AJ11" s="624"/>
      <c r="AK11" s="625"/>
      <c r="AL11" s="628">
        <v>8.9</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168250</v>
      </c>
      <c r="BH11" s="624"/>
      <c r="BI11" s="624"/>
      <c r="BJ11" s="624"/>
      <c r="BK11" s="624"/>
      <c r="BL11" s="624"/>
      <c r="BM11" s="624"/>
      <c r="BN11" s="625"/>
      <c r="BO11" s="626">
        <v>4.2</v>
      </c>
      <c r="BP11" s="626"/>
      <c r="BQ11" s="626"/>
      <c r="BR11" s="626"/>
      <c r="BS11" s="627" t="s">
        <v>121</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400496</v>
      </c>
      <c r="CS11" s="624"/>
      <c r="CT11" s="624"/>
      <c r="CU11" s="624"/>
      <c r="CV11" s="624"/>
      <c r="CW11" s="624"/>
      <c r="CX11" s="624"/>
      <c r="CY11" s="625"/>
      <c r="CZ11" s="626">
        <v>1.8</v>
      </c>
      <c r="DA11" s="626"/>
      <c r="DB11" s="626"/>
      <c r="DC11" s="626"/>
      <c r="DD11" s="632">
        <v>110424</v>
      </c>
      <c r="DE11" s="624"/>
      <c r="DF11" s="624"/>
      <c r="DG11" s="624"/>
      <c r="DH11" s="624"/>
      <c r="DI11" s="624"/>
      <c r="DJ11" s="624"/>
      <c r="DK11" s="624"/>
      <c r="DL11" s="624"/>
      <c r="DM11" s="624"/>
      <c r="DN11" s="624"/>
      <c r="DO11" s="624"/>
      <c r="DP11" s="625"/>
      <c r="DQ11" s="632">
        <v>187507</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v>12726</v>
      </c>
      <c r="S12" s="624"/>
      <c r="T12" s="624"/>
      <c r="U12" s="624"/>
      <c r="V12" s="624"/>
      <c r="W12" s="624"/>
      <c r="X12" s="624"/>
      <c r="Y12" s="625"/>
      <c r="Z12" s="626">
        <v>0.1</v>
      </c>
      <c r="AA12" s="626"/>
      <c r="AB12" s="626"/>
      <c r="AC12" s="626"/>
      <c r="AD12" s="627">
        <v>12726</v>
      </c>
      <c r="AE12" s="627"/>
      <c r="AF12" s="627"/>
      <c r="AG12" s="627"/>
      <c r="AH12" s="627"/>
      <c r="AI12" s="627"/>
      <c r="AJ12" s="627"/>
      <c r="AK12" s="627"/>
      <c r="AL12" s="628">
        <v>0.1</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2124722</v>
      </c>
      <c r="BH12" s="624"/>
      <c r="BI12" s="624"/>
      <c r="BJ12" s="624"/>
      <c r="BK12" s="624"/>
      <c r="BL12" s="624"/>
      <c r="BM12" s="624"/>
      <c r="BN12" s="625"/>
      <c r="BO12" s="626">
        <v>52.6</v>
      </c>
      <c r="BP12" s="626"/>
      <c r="BQ12" s="626"/>
      <c r="BR12" s="626"/>
      <c r="BS12" s="627" t="s">
        <v>121</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120491</v>
      </c>
      <c r="CS12" s="624"/>
      <c r="CT12" s="624"/>
      <c r="CU12" s="624"/>
      <c r="CV12" s="624"/>
      <c r="CW12" s="624"/>
      <c r="CX12" s="624"/>
      <c r="CY12" s="625"/>
      <c r="CZ12" s="626">
        <v>0.5</v>
      </c>
      <c r="DA12" s="626"/>
      <c r="DB12" s="626"/>
      <c r="DC12" s="626"/>
      <c r="DD12" s="632">
        <v>3356</v>
      </c>
      <c r="DE12" s="624"/>
      <c r="DF12" s="624"/>
      <c r="DG12" s="624"/>
      <c r="DH12" s="624"/>
      <c r="DI12" s="624"/>
      <c r="DJ12" s="624"/>
      <c r="DK12" s="624"/>
      <c r="DL12" s="624"/>
      <c r="DM12" s="624"/>
      <c r="DN12" s="624"/>
      <c r="DO12" s="624"/>
      <c r="DP12" s="625"/>
      <c r="DQ12" s="632">
        <v>95285</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2119587</v>
      </c>
      <c r="BH13" s="624"/>
      <c r="BI13" s="624"/>
      <c r="BJ13" s="624"/>
      <c r="BK13" s="624"/>
      <c r="BL13" s="624"/>
      <c r="BM13" s="624"/>
      <c r="BN13" s="625"/>
      <c r="BO13" s="626">
        <v>52.4</v>
      </c>
      <c r="BP13" s="626"/>
      <c r="BQ13" s="626"/>
      <c r="BR13" s="626"/>
      <c r="BS13" s="627" t="s">
        <v>121</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4119806</v>
      </c>
      <c r="CS13" s="624"/>
      <c r="CT13" s="624"/>
      <c r="CU13" s="624"/>
      <c r="CV13" s="624"/>
      <c r="CW13" s="624"/>
      <c r="CX13" s="624"/>
      <c r="CY13" s="625"/>
      <c r="CZ13" s="626">
        <v>18.399999999999999</v>
      </c>
      <c r="DA13" s="626"/>
      <c r="DB13" s="626"/>
      <c r="DC13" s="626"/>
      <c r="DD13" s="632">
        <v>3110875</v>
      </c>
      <c r="DE13" s="624"/>
      <c r="DF13" s="624"/>
      <c r="DG13" s="624"/>
      <c r="DH13" s="624"/>
      <c r="DI13" s="624"/>
      <c r="DJ13" s="624"/>
      <c r="DK13" s="624"/>
      <c r="DL13" s="624"/>
      <c r="DM13" s="624"/>
      <c r="DN13" s="624"/>
      <c r="DO13" s="624"/>
      <c r="DP13" s="625"/>
      <c r="DQ13" s="632">
        <v>1349302</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135010</v>
      </c>
      <c r="BH14" s="624"/>
      <c r="BI14" s="624"/>
      <c r="BJ14" s="624"/>
      <c r="BK14" s="624"/>
      <c r="BL14" s="624"/>
      <c r="BM14" s="624"/>
      <c r="BN14" s="625"/>
      <c r="BO14" s="626">
        <v>3.3</v>
      </c>
      <c r="BP14" s="626"/>
      <c r="BQ14" s="626"/>
      <c r="BR14" s="626"/>
      <c r="BS14" s="627" t="s">
        <v>121</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616061</v>
      </c>
      <c r="CS14" s="624"/>
      <c r="CT14" s="624"/>
      <c r="CU14" s="624"/>
      <c r="CV14" s="624"/>
      <c r="CW14" s="624"/>
      <c r="CX14" s="624"/>
      <c r="CY14" s="625"/>
      <c r="CZ14" s="626">
        <v>2.7</v>
      </c>
      <c r="DA14" s="626"/>
      <c r="DB14" s="626"/>
      <c r="DC14" s="626"/>
      <c r="DD14" s="632">
        <v>151422</v>
      </c>
      <c r="DE14" s="624"/>
      <c r="DF14" s="624"/>
      <c r="DG14" s="624"/>
      <c r="DH14" s="624"/>
      <c r="DI14" s="624"/>
      <c r="DJ14" s="624"/>
      <c r="DK14" s="624"/>
      <c r="DL14" s="624"/>
      <c r="DM14" s="624"/>
      <c r="DN14" s="624"/>
      <c r="DO14" s="624"/>
      <c r="DP14" s="625"/>
      <c r="DQ14" s="632">
        <v>471799</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10657</v>
      </c>
      <c r="S15" s="624"/>
      <c r="T15" s="624"/>
      <c r="U15" s="624"/>
      <c r="V15" s="624"/>
      <c r="W15" s="624"/>
      <c r="X15" s="624"/>
      <c r="Y15" s="625"/>
      <c r="Z15" s="626">
        <v>0</v>
      </c>
      <c r="AA15" s="626"/>
      <c r="AB15" s="626"/>
      <c r="AC15" s="626"/>
      <c r="AD15" s="627">
        <v>10657</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212169</v>
      </c>
      <c r="BH15" s="624"/>
      <c r="BI15" s="624"/>
      <c r="BJ15" s="624"/>
      <c r="BK15" s="624"/>
      <c r="BL15" s="624"/>
      <c r="BM15" s="624"/>
      <c r="BN15" s="625"/>
      <c r="BO15" s="626">
        <v>5.2</v>
      </c>
      <c r="BP15" s="626"/>
      <c r="BQ15" s="626"/>
      <c r="BR15" s="626"/>
      <c r="BS15" s="627" t="s">
        <v>121</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1947336</v>
      </c>
      <c r="CS15" s="624"/>
      <c r="CT15" s="624"/>
      <c r="CU15" s="624"/>
      <c r="CV15" s="624"/>
      <c r="CW15" s="624"/>
      <c r="CX15" s="624"/>
      <c r="CY15" s="625"/>
      <c r="CZ15" s="626">
        <v>8.6999999999999993</v>
      </c>
      <c r="DA15" s="626"/>
      <c r="DB15" s="626"/>
      <c r="DC15" s="626"/>
      <c r="DD15" s="632">
        <v>764442</v>
      </c>
      <c r="DE15" s="624"/>
      <c r="DF15" s="624"/>
      <c r="DG15" s="624"/>
      <c r="DH15" s="624"/>
      <c r="DI15" s="624"/>
      <c r="DJ15" s="624"/>
      <c r="DK15" s="624"/>
      <c r="DL15" s="624"/>
      <c r="DM15" s="624"/>
      <c r="DN15" s="624"/>
      <c r="DO15" s="624"/>
      <c r="DP15" s="625"/>
      <c r="DQ15" s="632">
        <v>1296230</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70094</v>
      </c>
      <c r="S16" s="624"/>
      <c r="T16" s="624"/>
      <c r="U16" s="624"/>
      <c r="V16" s="624"/>
      <c r="W16" s="624"/>
      <c r="X16" s="624"/>
      <c r="Y16" s="625"/>
      <c r="Z16" s="626">
        <v>0.3</v>
      </c>
      <c r="AA16" s="626"/>
      <c r="AB16" s="626"/>
      <c r="AC16" s="626"/>
      <c r="AD16" s="627">
        <v>70094</v>
      </c>
      <c r="AE16" s="627"/>
      <c r="AF16" s="627"/>
      <c r="AG16" s="627"/>
      <c r="AH16" s="627"/>
      <c r="AI16" s="627"/>
      <c r="AJ16" s="627"/>
      <c r="AK16" s="627"/>
      <c r="AL16" s="628">
        <v>0.7</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1636334</v>
      </c>
      <c r="CS16" s="624"/>
      <c r="CT16" s="624"/>
      <c r="CU16" s="624"/>
      <c r="CV16" s="624"/>
      <c r="CW16" s="624"/>
      <c r="CX16" s="624"/>
      <c r="CY16" s="625"/>
      <c r="CZ16" s="626">
        <v>7.3</v>
      </c>
      <c r="DA16" s="626"/>
      <c r="DB16" s="626"/>
      <c r="DC16" s="626"/>
      <c r="DD16" s="632" t="s">
        <v>121</v>
      </c>
      <c r="DE16" s="624"/>
      <c r="DF16" s="624"/>
      <c r="DG16" s="624"/>
      <c r="DH16" s="624"/>
      <c r="DI16" s="624"/>
      <c r="DJ16" s="624"/>
      <c r="DK16" s="624"/>
      <c r="DL16" s="624"/>
      <c r="DM16" s="624"/>
      <c r="DN16" s="624"/>
      <c r="DO16" s="624"/>
      <c r="DP16" s="625"/>
      <c r="DQ16" s="632">
        <v>386166</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218993</v>
      </c>
      <c r="S17" s="624"/>
      <c r="T17" s="624"/>
      <c r="U17" s="624"/>
      <c r="V17" s="624"/>
      <c r="W17" s="624"/>
      <c r="X17" s="624"/>
      <c r="Y17" s="625"/>
      <c r="Z17" s="626">
        <v>0.9</v>
      </c>
      <c r="AA17" s="626"/>
      <c r="AB17" s="626"/>
      <c r="AC17" s="626"/>
      <c r="AD17" s="627">
        <v>218993</v>
      </c>
      <c r="AE17" s="627"/>
      <c r="AF17" s="627"/>
      <c r="AG17" s="627"/>
      <c r="AH17" s="627"/>
      <c r="AI17" s="627"/>
      <c r="AJ17" s="627"/>
      <c r="AK17" s="627"/>
      <c r="AL17" s="628">
        <v>2.2000000000000002</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2580889</v>
      </c>
      <c r="CS17" s="624"/>
      <c r="CT17" s="624"/>
      <c r="CU17" s="624"/>
      <c r="CV17" s="624"/>
      <c r="CW17" s="624"/>
      <c r="CX17" s="624"/>
      <c r="CY17" s="625"/>
      <c r="CZ17" s="626">
        <v>11.5</v>
      </c>
      <c r="DA17" s="626"/>
      <c r="DB17" s="626"/>
      <c r="DC17" s="626"/>
      <c r="DD17" s="632" t="s">
        <v>121</v>
      </c>
      <c r="DE17" s="624"/>
      <c r="DF17" s="624"/>
      <c r="DG17" s="624"/>
      <c r="DH17" s="624"/>
      <c r="DI17" s="624"/>
      <c r="DJ17" s="624"/>
      <c r="DK17" s="624"/>
      <c r="DL17" s="624"/>
      <c r="DM17" s="624"/>
      <c r="DN17" s="624"/>
      <c r="DO17" s="624"/>
      <c r="DP17" s="625"/>
      <c r="DQ17" s="632">
        <v>2308059</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70634</v>
      </c>
      <c r="S18" s="624"/>
      <c r="T18" s="624"/>
      <c r="U18" s="624"/>
      <c r="V18" s="624"/>
      <c r="W18" s="624"/>
      <c r="X18" s="624"/>
      <c r="Y18" s="625"/>
      <c r="Z18" s="626">
        <v>0.3</v>
      </c>
      <c r="AA18" s="626"/>
      <c r="AB18" s="626"/>
      <c r="AC18" s="626"/>
      <c r="AD18" s="627">
        <v>70634</v>
      </c>
      <c r="AE18" s="627"/>
      <c r="AF18" s="627"/>
      <c r="AG18" s="627"/>
      <c r="AH18" s="627"/>
      <c r="AI18" s="627"/>
      <c r="AJ18" s="627"/>
      <c r="AK18" s="627"/>
      <c r="AL18" s="628">
        <v>0.7</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146436</v>
      </c>
      <c r="S19" s="624"/>
      <c r="T19" s="624"/>
      <c r="U19" s="624"/>
      <c r="V19" s="624"/>
      <c r="W19" s="624"/>
      <c r="X19" s="624"/>
      <c r="Y19" s="625"/>
      <c r="Z19" s="626">
        <v>0.6</v>
      </c>
      <c r="AA19" s="626"/>
      <c r="AB19" s="626"/>
      <c r="AC19" s="626"/>
      <c r="AD19" s="627">
        <v>146436</v>
      </c>
      <c r="AE19" s="627"/>
      <c r="AF19" s="627"/>
      <c r="AG19" s="627"/>
      <c r="AH19" s="627"/>
      <c r="AI19" s="627"/>
      <c r="AJ19" s="627"/>
      <c r="AK19" s="627"/>
      <c r="AL19" s="628">
        <v>1.5</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5034</v>
      </c>
      <c r="BH19" s="624"/>
      <c r="BI19" s="624"/>
      <c r="BJ19" s="624"/>
      <c r="BK19" s="624"/>
      <c r="BL19" s="624"/>
      <c r="BM19" s="624"/>
      <c r="BN19" s="625"/>
      <c r="BO19" s="626">
        <v>0.1</v>
      </c>
      <c r="BP19" s="626"/>
      <c r="BQ19" s="626"/>
      <c r="BR19" s="626"/>
      <c r="BS19" s="627" t="s">
        <v>121</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1923</v>
      </c>
      <c r="S20" s="624"/>
      <c r="T20" s="624"/>
      <c r="U20" s="624"/>
      <c r="V20" s="624"/>
      <c r="W20" s="624"/>
      <c r="X20" s="624"/>
      <c r="Y20" s="625"/>
      <c r="Z20" s="626">
        <v>0</v>
      </c>
      <c r="AA20" s="626"/>
      <c r="AB20" s="626"/>
      <c r="AC20" s="626"/>
      <c r="AD20" s="627">
        <v>1923</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5034</v>
      </c>
      <c r="BH20" s="624"/>
      <c r="BI20" s="624"/>
      <c r="BJ20" s="624"/>
      <c r="BK20" s="624"/>
      <c r="BL20" s="624"/>
      <c r="BM20" s="624"/>
      <c r="BN20" s="625"/>
      <c r="BO20" s="626">
        <v>0.1</v>
      </c>
      <c r="BP20" s="626"/>
      <c r="BQ20" s="626"/>
      <c r="BR20" s="626"/>
      <c r="BS20" s="627" t="s">
        <v>121</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22425121</v>
      </c>
      <c r="CS20" s="624"/>
      <c r="CT20" s="624"/>
      <c r="CU20" s="624"/>
      <c r="CV20" s="624"/>
      <c r="CW20" s="624"/>
      <c r="CX20" s="624"/>
      <c r="CY20" s="625"/>
      <c r="CZ20" s="626">
        <v>100</v>
      </c>
      <c r="DA20" s="626"/>
      <c r="DB20" s="626"/>
      <c r="DC20" s="626"/>
      <c r="DD20" s="632">
        <v>4273501</v>
      </c>
      <c r="DE20" s="624"/>
      <c r="DF20" s="624"/>
      <c r="DG20" s="624"/>
      <c r="DH20" s="624"/>
      <c r="DI20" s="624"/>
      <c r="DJ20" s="624"/>
      <c r="DK20" s="624"/>
      <c r="DL20" s="624"/>
      <c r="DM20" s="624"/>
      <c r="DN20" s="624"/>
      <c r="DO20" s="624"/>
      <c r="DP20" s="625"/>
      <c r="DQ20" s="632">
        <v>13137803</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5039713</v>
      </c>
      <c r="S21" s="624"/>
      <c r="T21" s="624"/>
      <c r="U21" s="624"/>
      <c r="V21" s="624"/>
      <c r="W21" s="624"/>
      <c r="X21" s="624"/>
      <c r="Y21" s="625"/>
      <c r="Z21" s="626">
        <v>21.4</v>
      </c>
      <c r="AA21" s="626"/>
      <c r="AB21" s="626"/>
      <c r="AC21" s="626"/>
      <c r="AD21" s="627">
        <v>4370076</v>
      </c>
      <c r="AE21" s="627"/>
      <c r="AF21" s="627"/>
      <c r="AG21" s="627"/>
      <c r="AH21" s="627"/>
      <c r="AI21" s="627"/>
      <c r="AJ21" s="627"/>
      <c r="AK21" s="627"/>
      <c r="AL21" s="628">
        <v>44.7</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5034</v>
      </c>
      <c r="BH21" s="624"/>
      <c r="BI21" s="624"/>
      <c r="BJ21" s="624"/>
      <c r="BK21" s="624"/>
      <c r="BL21" s="624"/>
      <c r="BM21" s="624"/>
      <c r="BN21" s="625"/>
      <c r="BO21" s="626">
        <v>0.1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4370076</v>
      </c>
      <c r="S22" s="624"/>
      <c r="T22" s="624"/>
      <c r="U22" s="624"/>
      <c r="V22" s="624"/>
      <c r="W22" s="624"/>
      <c r="X22" s="624"/>
      <c r="Y22" s="625"/>
      <c r="Z22" s="626">
        <v>18.600000000000001</v>
      </c>
      <c r="AA22" s="626"/>
      <c r="AB22" s="626"/>
      <c r="AC22" s="626"/>
      <c r="AD22" s="627">
        <v>4370076</v>
      </c>
      <c r="AE22" s="627"/>
      <c r="AF22" s="627"/>
      <c r="AG22" s="627"/>
      <c r="AH22" s="627"/>
      <c r="AI22" s="627"/>
      <c r="AJ22" s="627"/>
      <c r="AK22" s="627"/>
      <c r="AL22" s="628">
        <v>44.7</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669637</v>
      </c>
      <c r="S23" s="624"/>
      <c r="T23" s="624"/>
      <c r="U23" s="624"/>
      <c r="V23" s="624"/>
      <c r="W23" s="624"/>
      <c r="X23" s="624"/>
      <c r="Y23" s="625"/>
      <c r="Z23" s="626">
        <v>2.8</v>
      </c>
      <c r="AA23" s="626"/>
      <c r="AB23" s="626"/>
      <c r="AC23" s="626"/>
      <c r="AD23" s="627" t="s">
        <v>121</v>
      </c>
      <c r="AE23" s="627"/>
      <c r="AF23" s="627"/>
      <c r="AG23" s="627"/>
      <c r="AH23" s="627"/>
      <c r="AI23" s="627"/>
      <c r="AJ23" s="627"/>
      <c r="AK23" s="627"/>
      <c r="AL23" s="628" t="s">
        <v>121</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7660565</v>
      </c>
      <c r="CS24" s="613"/>
      <c r="CT24" s="613"/>
      <c r="CU24" s="613"/>
      <c r="CV24" s="613"/>
      <c r="CW24" s="613"/>
      <c r="CX24" s="613"/>
      <c r="CY24" s="614"/>
      <c r="CZ24" s="617">
        <v>34.200000000000003</v>
      </c>
      <c r="DA24" s="618"/>
      <c r="DB24" s="618"/>
      <c r="DC24" s="634"/>
      <c r="DD24" s="658">
        <v>5799368</v>
      </c>
      <c r="DE24" s="613"/>
      <c r="DF24" s="613"/>
      <c r="DG24" s="613"/>
      <c r="DH24" s="613"/>
      <c r="DI24" s="613"/>
      <c r="DJ24" s="613"/>
      <c r="DK24" s="614"/>
      <c r="DL24" s="658">
        <v>5250531</v>
      </c>
      <c r="DM24" s="613"/>
      <c r="DN24" s="613"/>
      <c r="DO24" s="613"/>
      <c r="DP24" s="613"/>
      <c r="DQ24" s="613"/>
      <c r="DR24" s="613"/>
      <c r="DS24" s="613"/>
      <c r="DT24" s="613"/>
      <c r="DU24" s="613"/>
      <c r="DV24" s="614"/>
      <c r="DW24" s="617">
        <v>53.5</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10415490</v>
      </c>
      <c r="S25" s="624"/>
      <c r="T25" s="624"/>
      <c r="U25" s="624"/>
      <c r="V25" s="624"/>
      <c r="W25" s="624"/>
      <c r="X25" s="624"/>
      <c r="Y25" s="625"/>
      <c r="Z25" s="626">
        <v>44.3</v>
      </c>
      <c r="AA25" s="626"/>
      <c r="AB25" s="626"/>
      <c r="AC25" s="626"/>
      <c r="AD25" s="627">
        <v>9745853</v>
      </c>
      <c r="AE25" s="627"/>
      <c r="AF25" s="627"/>
      <c r="AG25" s="627"/>
      <c r="AH25" s="627"/>
      <c r="AI25" s="627"/>
      <c r="AJ25" s="627"/>
      <c r="AK25" s="627"/>
      <c r="AL25" s="628">
        <v>99.7</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2417757</v>
      </c>
      <c r="CS25" s="655"/>
      <c r="CT25" s="655"/>
      <c r="CU25" s="655"/>
      <c r="CV25" s="655"/>
      <c r="CW25" s="655"/>
      <c r="CX25" s="655"/>
      <c r="CY25" s="656"/>
      <c r="CZ25" s="628">
        <v>10.8</v>
      </c>
      <c r="DA25" s="653"/>
      <c r="DB25" s="653"/>
      <c r="DC25" s="657"/>
      <c r="DD25" s="632">
        <v>2230472</v>
      </c>
      <c r="DE25" s="655"/>
      <c r="DF25" s="655"/>
      <c r="DG25" s="655"/>
      <c r="DH25" s="655"/>
      <c r="DI25" s="655"/>
      <c r="DJ25" s="655"/>
      <c r="DK25" s="656"/>
      <c r="DL25" s="632">
        <v>2206114</v>
      </c>
      <c r="DM25" s="655"/>
      <c r="DN25" s="655"/>
      <c r="DO25" s="655"/>
      <c r="DP25" s="655"/>
      <c r="DQ25" s="655"/>
      <c r="DR25" s="655"/>
      <c r="DS25" s="655"/>
      <c r="DT25" s="655"/>
      <c r="DU25" s="655"/>
      <c r="DV25" s="656"/>
      <c r="DW25" s="628">
        <v>22.5</v>
      </c>
      <c r="DX25" s="653"/>
      <c r="DY25" s="653"/>
      <c r="DZ25" s="653"/>
      <c r="EA25" s="653"/>
      <c r="EB25" s="653"/>
      <c r="EC25" s="654"/>
    </row>
    <row r="26" spans="2:133" ht="11.25" customHeight="1" x14ac:dyDescent="0.15">
      <c r="B26" s="620" t="s">
        <v>282</v>
      </c>
      <c r="C26" s="621"/>
      <c r="D26" s="621"/>
      <c r="E26" s="621"/>
      <c r="F26" s="621"/>
      <c r="G26" s="621"/>
      <c r="H26" s="621"/>
      <c r="I26" s="621"/>
      <c r="J26" s="621"/>
      <c r="K26" s="621"/>
      <c r="L26" s="621"/>
      <c r="M26" s="621"/>
      <c r="N26" s="621"/>
      <c r="O26" s="621"/>
      <c r="P26" s="621"/>
      <c r="Q26" s="622"/>
      <c r="R26" s="623">
        <v>3728</v>
      </c>
      <c r="S26" s="624"/>
      <c r="T26" s="624"/>
      <c r="U26" s="624"/>
      <c r="V26" s="624"/>
      <c r="W26" s="624"/>
      <c r="X26" s="624"/>
      <c r="Y26" s="625"/>
      <c r="Z26" s="626">
        <v>0</v>
      </c>
      <c r="AA26" s="626"/>
      <c r="AB26" s="626"/>
      <c r="AC26" s="626"/>
      <c r="AD26" s="627">
        <v>3728</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1299317</v>
      </c>
      <c r="CS26" s="624"/>
      <c r="CT26" s="624"/>
      <c r="CU26" s="624"/>
      <c r="CV26" s="624"/>
      <c r="CW26" s="624"/>
      <c r="CX26" s="624"/>
      <c r="CY26" s="625"/>
      <c r="CZ26" s="628">
        <v>5.8</v>
      </c>
      <c r="DA26" s="653"/>
      <c r="DB26" s="653"/>
      <c r="DC26" s="657"/>
      <c r="DD26" s="632">
        <v>1210397</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285</v>
      </c>
      <c r="C27" s="621"/>
      <c r="D27" s="621"/>
      <c r="E27" s="621"/>
      <c r="F27" s="621"/>
      <c r="G27" s="621"/>
      <c r="H27" s="621"/>
      <c r="I27" s="621"/>
      <c r="J27" s="621"/>
      <c r="K27" s="621"/>
      <c r="L27" s="621"/>
      <c r="M27" s="621"/>
      <c r="N27" s="621"/>
      <c r="O27" s="621"/>
      <c r="P27" s="621"/>
      <c r="Q27" s="622"/>
      <c r="R27" s="623">
        <v>140349</v>
      </c>
      <c r="S27" s="624"/>
      <c r="T27" s="624"/>
      <c r="U27" s="624"/>
      <c r="V27" s="624"/>
      <c r="W27" s="624"/>
      <c r="X27" s="624"/>
      <c r="Y27" s="625"/>
      <c r="Z27" s="626">
        <v>0.6</v>
      </c>
      <c r="AA27" s="626"/>
      <c r="AB27" s="626"/>
      <c r="AC27" s="626"/>
      <c r="AD27" s="627" t="s">
        <v>121</v>
      </c>
      <c r="AE27" s="627"/>
      <c r="AF27" s="627"/>
      <c r="AG27" s="627"/>
      <c r="AH27" s="627"/>
      <c r="AI27" s="627"/>
      <c r="AJ27" s="627"/>
      <c r="AK27" s="627"/>
      <c r="AL27" s="628" t="s">
        <v>121</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4042967</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2661919</v>
      </c>
      <c r="CS27" s="655"/>
      <c r="CT27" s="655"/>
      <c r="CU27" s="655"/>
      <c r="CV27" s="655"/>
      <c r="CW27" s="655"/>
      <c r="CX27" s="655"/>
      <c r="CY27" s="656"/>
      <c r="CZ27" s="628">
        <v>11.9</v>
      </c>
      <c r="DA27" s="653"/>
      <c r="DB27" s="653"/>
      <c r="DC27" s="657"/>
      <c r="DD27" s="632">
        <v>1260837</v>
      </c>
      <c r="DE27" s="655"/>
      <c r="DF27" s="655"/>
      <c r="DG27" s="655"/>
      <c r="DH27" s="655"/>
      <c r="DI27" s="655"/>
      <c r="DJ27" s="655"/>
      <c r="DK27" s="656"/>
      <c r="DL27" s="632">
        <v>736358</v>
      </c>
      <c r="DM27" s="655"/>
      <c r="DN27" s="655"/>
      <c r="DO27" s="655"/>
      <c r="DP27" s="655"/>
      <c r="DQ27" s="655"/>
      <c r="DR27" s="655"/>
      <c r="DS27" s="655"/>
      <c r="DT27" s="655"/>
      <c r="DU27" s="655"/>
      <c r="DV27" s="656"/>
      <c r="DW27" s="628">
        <v>7.5</v>
      </c>
      <c r="DX27" s="653"/>
      <c r="DY27" s="653"/>
      <c r="DZ27" s="653"/>
      <c r="EA27" s="653"/>
      <c r="EB27" s="653"/>
      <c r="EC27" s="654"/>
    </row>
    <row r="28" spans="2:133" ht="11.25" customHeight="1" x14ac:dyDescent="0.15">
      <c r="B28" s="620" t="s">
        <v>288</v>
      </c>
      <c r="C28" s="621"/>
      <c r="D28" s="621"/>
      <c r="E28" s="621"/>
      <c r="F28" s="621"/>
      <c r="G28" s="621"/>
      <c r="H28" s="621"/>
      <c r="I28" s="621"/>
      <c r="J28" s="621"/>
      <c r="K28" s="621"/>
      <c r="L28" s="621"/>
      <c r="M28" s="621"/>
      <c r="N28" s="621"/>
      <c r="O28" s="621"/>
      <c r="P28" s="621"/>
      <c r="Q28" s="622"/>
      <c r="R28" s="623">
        <v>324766</v>
      </c>
      <c r="S28" s="624"/>
      <c r="T28" s="624"/>
      <c r="U28" s="624"/>
      <c r="V28" s="624"/>
      <c r="W28" s="624"/>
      <c r="X28" s="624"/>
      <c r="Y28" s="625"/>
      <c r="Z28" s="626">
        <v>1.4</v>
      </c>
      <c r="AA28" s="626"/>
      <c r="AB28" s="626"/>
      <c r="AC28" s="626"/>
      <c r="AD28" s="627">
        <v>5910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2580889</v>
      </c>
      <c r="CS28" s="624"/>
      <c r="CT28" s="624"/>
      <c r="CU28" s="624"/>
      <c r="CV28" s="624"/>
      <c r="CW28" s="624"/>
      <c r="CX28" s="624"/>
      <c r="CY28" s="625"/>
      <c r="CZ28" s="628">
        <v>11.5</v>
      </c>
      <c r="DA28" s="653"/>
      <c r="DB28" s="653"/>
      <c r="DC28" s="657"/>
      <c r="DD28" s="632">
        <v>2308059</v>
      </c>
      <c r="DE28" s="624"/>
      <c r="DF28" s="624"/>
      <c r="DG28" s="624"/>
      <c r="DH28" s="624"/>
      <c r="DI28" s="624"/>
      <c r="DJ28" s="624"/>
      <c r="DK28" s="625"/>
      <c r="DL28" s="632">
        <v>2308059</v>
      </c>
      <c r="DM28" s="624"/>
      <c r="DN28" s="624"/>
      <c r="DO28" s="624"/>
      <c r="DP28" s="624"/>
      <c r="DQ28" s="624"/>
      <c r="DR28" s="624"/>
      <c r="DS28" s="624"/>
      <c r="DT28" s="624"/>
      <c r="DU28" s="624"/>
      <c r="DV28" s="625"/>
      <c r="DW28" s="628">
        <v>23.5</v>
      </c>
      <c r="DX28" s="653"/>
      <c r="DY28" s="653"/>
      <c r="DZ28" s="653"/>
      <c r="EA28" s="653"/>
      <c r="EB28" s="653"/>
      <c r="EC28" s="654"/>
    </row>
    <row r="29" spans="2:133" ht="11.25" customHeight="1" x14ac:dyDescent="0.15">
      <c r="B29" s="620" t="s">
        <v>290</v>
      </c>
      <c r="C29" s="621"/>
      <c r="D29" s="621"/>
      <c r="E29" s="621"/>
      <c r="F29" s="621"/>
      <c r="G29" s="621"/>
      <c r="H29" s="621"/>
      <c r="I29" s="621"/>
      <c r="J29" s="621"/>
      <c r="K29" s="621"/>
      <c r="L29" s="621"/>
      <c r="M29" s="621"/>
      <c r="N29" s="621"/>
      <c r="O29" s="621"/>
      <c r="P29" s="621"/>
      <c r="Q29" s="622"/>
      <c r="R29" s="623">
        <v>15294</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2580889</v>
      </c>
      <c r="CS29" s="655"/>
      <c r="CT29" s="655"/>
      <c r="CU29" s="655"/>
      <c r="CV29" s="655"/>
      <c r="CW29" s="655"/>
      <c r="CX29" s="655"/>
      <c r="CY29" s="656"/>
      <c r="CZ29" s="628">
        <v>11.5</v>
      </c>
      <c r="DA29" s="653"/>
      <c r="DB29" s="653"/>
      <c r="DC29" s="657"/>
      <c r="DD29" s="632">
        <v>2308059</v>
      </c>
      <c r="DE29" s="655"/>
      <c r="DF29" s="655"/>
      <c r="DG29" s="655"/>
      <c r="DH29" s="655"/>
      <c r="DI29" s="655"/>
      <c r="DJ29" s="655"/>
      <c r="DK29" s="656"/>
      <c r="DL29" s="632">
        <v>2308059</v>
      </c>
      <c r="DM29" s="655"/>
      <c r="DN29" s="655"/>
      <c r="DO29" s="655"/>
      <c r="DP29" s="655"/>
      <c r="DQ29" s="655"/>
      <c r="DR29" s="655"/>
      <c r="DS29" s="655"/>
      <c r="DT29" s="655"/>
      <c r="DU29" s="655"/>
      <c r="DV29" s="656"/>
      <c r="DW29" s="628">
        <v>23.5</v>
      </c>
      <c r="DX29" s="653"/>
      <c r="DY29" s="653"/>
      <c r="DZ29" s="653"/>
      <c r="EA29" s="653"/>
      <c r="EB29" s="653"/>
      <c r="EC29" s="654"/>
    </row>
    <row r="30" spans="2:133" ht="11.25" customHeight="1" x14ac:dyDescent="0.15">
      <c r="B30" s="620" t="s">
        <v>292</v>
      </c>
      <c r="C30" s="621"/>
      <c r="D30" s="621"/>
      <c r="E30" s="621"/>
      <c r="F30" s="621"/>
      <c r="G30" s="621"/>
      <c r="H30" s="621"/>
      <c r="I30" s="621"/>
      <c r="J30" s="621"/>
      <c r="K30" s="621"/>
      <c r="L30" s="621"/>
      <c r="M30" s="621"/>
      <c r="N30" s="621"/>
      <c r="O30" s="621"/>
      <c r="P30" s="621"/>
      <c r="Q30" s="622"/>
      <c r="R30" s="623">
        <v>4656336</v>
      </c>
      <c r="S30" s="624"/>
      <c r="T30" s="624"/>
      <c r="U30" s="624"/>
      <c r="V30" s="624"/>
      <c r="W30" s="624"/>
      <c r="X30" s="624"/>
      <c r="Y30" s="625"/>
      <c r="Z30" s="626">
        <v>19.8</v>
      </c>
      <c r="AA30" s="626"/>
      <c r="AB30" s="626"/>
      <c r="AC30" s="626"/>
      <c r="AD30" s="627" t="s">
        <v>121</v>
      </c>
      <c r="AE30" s="627"/>
      <c r="AF30" s="627"/>
      <c r="AG30" s="627"/>
      <c r="AH30" s="627"/>
      <c r="AI30" s="627"/>
      <c r="AJ30" s="627"/>
      <c r="AK30" s="627"/>
      <c r="AL30" s="628" t="s">
        <v>121</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2367288</v>
      </c>
      <c r="CS30" s="624"/>
      <c r="CT30" s="624"/>
      <c r="CU30" s="624"/>
      <c r="CV30" s="624"/>
      <c r="CW30" s="624"/>
      <c r="CX30" s="624"/>
      <c r="CY30" s="625"/>
      <c r="CZ30" s="628">
        <v>10.6</v>
      </c>
      <c r="DA30" s="653"/>
      <c r="DB30" s="653"/>
      <c r="DC30" s="657"/>
      <c r="DD30" s="632">
        <v>2117038</v>
      </c>
      <c r="DE30" s="624"/>
      <c r="DF30" s="624"/>
      <c r="DG30" s="624"/>
      <c r="DH30" s="624"/>
      <c r="DI30" s="624"/>
      <c r="DJ30" s="624"/>
      <c r="DK30" s="625"/>
      <c r="DL30" s="632">
        <v>2117038</v>
      </c>
      <c r="DM30" s="624"/>
      <c r="DN30" s="624"/>
      <c r="DO30" s="624"/>
      <c r="DP30" s="624"/>
      <c r="DQ30" s="624"/>
      <c r="DR30" s="624"/>
      <c r="DS30" s="624"/>
      <c r="DT30" s="624"/>
      <c r="DU30" s="624"/>
      <c r="DV30" s="625"/>
      <c r="DW30" s="628">
        <v>21.6</v>
      </c>
      <c r="DX30" s="653"/>
      <c r="DY30" s="653"/>
      <c r="DZ30" s="653"/>
      <c r="EA30" s="653"/>
      <c r="EB30" s="653"/>
      <c r="EC30" s="654"/>
    </row>
    <row r="31" spans="2:133" ht="11.25" customHeight="1" x14ac:dyDescent="0.15">
      <c r="B31" s="636" t="s">
        <v>296</v>
      </c>
      <c r="C31" s="637"/>
      <c r="D31" s="637"/>
      <c r="E31" s="637"/>
      <c r="F31" s="637"/>
      <c r="G31" s="637"/>
      <c r="H31" s="637"/>
      <c r="I31" s="637"/>
      <c r="J31" s="637"/>
      <c r="K31" s="637"/>
      <c r="L31" s="637"/>
      <c r="M31" s="637"/>
      <c r="N31" s="637"/>
      <c r="O31" s="637"/>
      <c r="P31" s="637"/>
      <c r="Q31" s="638"/>
      <c r="R31" s="623">
        <v>14246</v>
      </c>
      <c r="S31" s="624"/>
      <c r="T31" s="624"/>
      <c r="U31" s="624"/>
      <c r="V31" s="624"/>
      <c r="W31" s="624"/>
      <c r="X31" s="624"/>
      <c r="Y31" s="625"/>
      <c r="Z31" s="626">
        <v>0.1</v>
      </c>
      <c r="AA31" s="626"/>
      <c r="AB31" s="626"/>
      <c r="AC31" s="626"/>
      <c r="AD31" s="627">
        <v>14246</v>
      </c>
      <c r="AE31" s="627"/>
      <c r="AF31" s="627"/>
      <c r="AG31" s="627"/>
      <c r="AH31" s="627"/>
      <c r="AI31" s="627"/>
      <c r="AJ31" s="627"/>
      <c r="AK31" s="627"/>
      <c r="AL31" s="628">
        <v>0.1</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99.4</v>
      </c>
      <c r="BH31" s="667"/>
      <c r="BI31" s="667"/>
      <c r="BJ31" s="667"/>
      <c r="BK31" s="667"/>
      <c r="BL31" s="667"/>
      <c r="BM31" s="618">
        <v>98.3</v>
      </c>
      <c r="BN31" s="667"/>
      <c r="BO31" s="667"/>
      <c r="BP31" s="667"/>
      <c r="BQ31" s="668"/>
      <c r="BR31" s="679">
        <v>99.4</v>
      </c>
      <c r="BS31" s="667"/>
      <c r="BT31" s="667"/>
      <c r="BU31" s="667"/>
      <c r="BV31" s="667"/>
      <c r="BW31" s="667"/>
      <c r="BX31" s="618">
        <v>97.9</v>
      </c>
      <c r="BY31" s="667"/>
      <c r="BZ31" s="667"/>
      <c r="CA31" s="667"/>
      <c r="CB31" s="668"/>
      <c r="CD31" s="661"/>
      <c r="CE31" s="662"/>
      <c r="CF31" s="620" t="s">
        <v>299</v>
      </c>
      <c r="CG31" s="621"/>
      <c r="CH31" s="621"/>
      <c r="CI31" s="621"/>
      <c r="CJ31" s="621"/>
      <c r="CK31" s="621"/>
      <c r="CL31" s="621"/>
      <c r="CM31" s="621"/>
      <c r="CN31" s="621"/>
      <c r="CO31" s="621"/>
      <c r="CP31" s="621"/>
      <c r="CQ31" s="622"/>
      <c r="CR31" s="623">
        <v>213601</v>
      </c>
      <c r="CS31" s="655"/>
      <c r="CT31" s="655"/>
      <c r="CU31" s="655"/>
      <c r="CV31" s="655"/>
      <c r="CW31" s="655"/>
      <c r="CX31" s="655"/>
      <c r="CY31" s="656"/>
      <c r="CZ31" s="628">
        <v>1</v>
      </c>
      <c r="DA31" s="653"/>
      <c r="DB31" s="653"/>
      <c r="DC31" s="657"/>
      <c r="DD31" s="632">
        <v>191021</v>
      </c>
      <c r="DE31" s="655"/>
      <c r="DF31" s="655"/>
      <c r="DG31" s="655"/>
      <c r="DH31" s="655"/>
      <c r="DI31" s="655"/>
      <c r="DJ31" s="655"/>
      <c r="DK31" s="656"/>
      <c r="DL31" s="632">
        <v>191021</v>
      </c>
      <c r="DM31" s="655"/>
      <c r="DN31" s="655"/>
      <c r="DO31" s="655"/>
      <c r="DP31" s="655"/>
      <c r="DQ31" s="655"/>
      <c r="DR31" s="655"/>
      <c r="DS31" s="655"/>
      <c r="DT31" s="655"/>
      <c r="DU31" s="655"/>
      <c r="DV31" s="656"/>
      <c r="DW31" s="628">
        <v>1.9</v>
      </c>
      <c r="DX31" s="653"/>
      <c r="DY31" s="653"/>
      <c r="DZ31" s="653"/>
      <c r="EA31" s="653"/>
      <c r="EB31" s="653"/>
      <c r="EC31" s="654"/>
    </row>
    <row r="32" spans="2:133" ht="11.25" customHeight="1" x14ac:dyDescent="0.15">
      <c r="B32" s="620" t="s">
        <v>300</v>
      </c>
      <c r="C32" s="621"/>
      <c r="D32" s="621"/>
      <c r="E32" s="621"/>
      <c r="F32" s="621"/>
      <c r="G32" s="621"/>
      <c r="H32" s="621"/>
      <c r="I32" s="621"/>
      <c r="J32" s="621"/>
      <c r="K32" s="621"/>
      <c r="L32" s="621"/>
      <c r="M32" s="621"/>
      <c r="N32" s="621"/>
      <c r="O32" s="621"/>
      <c r="P32" s="621"/>
      <c r="Q32" s="622"/>
      <c r="R32" s="623">
        <v>1681042</v>
      </c>
      <c r="S32" s="624"/>
      <c r="T32" s="624"/>
      <c r="U32" s="624"/>
      <c r="V32" s="624"/>
      <c r="W32" s="624"/>
      <c r="X32" s="624"/>
      <c r="Y32" s="625"/>
      <c r="Z32" s="626">
        <v>7.2</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301</v>
      </c>
      <c r="AX32" s="620" t="s">
        <v>302</v>
      </c>
      <c r="AY32" s="621"/>
      <c r="AZ32" s="621"/>
      <c r="BA32" s="621"/>
      <c r="BB32" s="621"/>
      <c r="BC32" s="621"/>
      <c r="BD32" s="621"/>
      <c r="BE32" s="621"/>
      <c r="BF32" s="622"/>
      <c r="BG32" s="680">
        <v>99.1</v>
      </c>
      <c r="BH32" s="655"/>
      <c r="BI32" s="655"/>
      <c r="BJ32" s="655"/>
      <c r="BK32" s="655"/>
      <c r="BL32" s="655"/>
      <c r="BM32" s="629">
        <v>97.7</v>
      </c>
      <c r="BN32" s="655"/>
      <c r="BO32" s="655"/>
      <c r="BP32" s="655"/>
      <c r="BQ32" s="678"/>
      <c r="BR32" s="680">
        <v>99.2</v>
      </c>
      <c r="BS32" s="655"/>
      <c r="BT32" s="655"/>
      <c r="BU32" s="655"/>
      <c r="BV32" s="655"/>
      <c r="BW32" s="655"/>
      <c r="BX32" s="629">
        <v>97.5</v>
      </c>
      <c r="BY32" s="655"/>
      <c r="BZ32" s="655"/>
      <c r="CA32" s="655"/>
      <c r="CB32" s="678"/>
      <c r="CD32" s="663"/>
      <c r="CE32" s="664"/>
      <c r="CF32" s="620" t="s">
        <v>303</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15">
      <c r="B33" s="620" t="s">
        <v>304</v>
      </c>
      <c r="C33" s="621"/>
      <c r="D33" s="621"/>
      <c r="E33" s="621"/>
      <c r="F33" s="621"/>
      <c r="G33" s="621"/>
      <c r="H33" s="621"/>
      <c r="I33" s="621"/>
      <c r="J33" s="621"/>
      <c r="K33" s="621"/>
      <c r="L33" s="621"/>
      <c r="M33" s="621"/>
      <c r="N33" s="621"/>
      <c r="O33" s="621"/>
      <c r="P33" s="621"/>
      <c r="Q33" s="622"/>
      <c r="R33" s="623">
        <v>44042</v>
      </c>
      <c r="S33" s="624"/>
      <c r="T33" s="624"/>
      <c r="U33" s="624"/>
      <c r="V33" s="624"/>
      <c r="W33" s="624"/>
      <c r="X33" s="624"/>
      <c r="Y33" s="625"/>
      <c r="Z33" s="626">
        <v>0.2</v>
      </c>
      <c r="AA33" s="626"/>
      <c r="AB33" s="626"/>
      <c r="AC33" s="626"/>
      <c r="AD33" s="627">
        <v>1873</v>
      </c>
      <c r="AE33" s="627"/>
      <c r="AF33" s="627"/>
      <c r="AG33" s="627"/>
      <c r="AH33" s="627"/>
      <c r="AI33" s="627"/>
      <c r="AJ33" s="627"/>
      <c r="AK33" s="627"/>
      <c r="AL33" s="628">
        <v>0</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99.6</v>
      </c>
      <c r="BH33" s="682"/>
      <c r="BI33" s="682"/>
      <c r="BJ33" s="682"/>
      <c r="BK33" s="682"/>
      <c r="BL33" s="682"/>
      <c r="BM33" s="683">
        <v>98.6</v>
      </c>
      <c r="BN33" s="682"/>
      <c r="BO33" s="682"/>
      <c r="BP33" s="682"/>
      <c r="BQ33" s="684"/>
      <c r="BR33" s="681">
        <v>99.5</v>
      </c>
      <c r="BS33" s="682"/>
      <c r="BT33" s="682"/>
      <c r="BU33" s="682"/>
      <c r="BV33" s="682"/>
      <c r="BW33" s="682"/>
      <c r="BX33" s="683">
        <v>98.1</v>
      </c>
      <c r="BY33" s="682"/>
      <c r="BZ33" s="682"/>
      <c r="CA33" s="682"/>
      <c r="CB33" s="684"/>
      <c r="CD33" s="620" t="s">
        <v>306</v>
      </c>
      <c r="CE33" s="621"/>
      <c r="CF33" s="621"/>
      <c r="CG33" s="621"/>
      <c r="CH33" s="621"/>
      <c r="CI33" s="621"/>
      <c r="CJ33" s="621"/>
      <c r="CK33" s="621"/>
      <c r="CL33" s="621"/>
      <c r="CM33" s="621"/>
      <c r="CN33" s="621"/>
      <c r="CO33" s="621"/>
      <c r="CP33" s="621"/>
      <c r="CQ33" s="622"/>
      <c r="CR33" s="623">
        <v>8854721</v>
      </c>
      <c r="CS33" s="655"/>
      <c r="CT33" s="655"/>
      <c r="CU33" s="655"/>
      <c r="CV33" s="655"/>
      <c r="CW33" s="655"/>
      <c r="CX33" s="655"/>
      <c r="CY33" s="656"/>
      <c r="CZ33" s="628">
        <v>39.5</v>
      </c>
      <c r="DA33" s="653"/>
      <c r="DB33" s="653"/>
      <c r="DC33" s="657"/>
      <c r="DD33" s="632">
        <v>6244766</v>
      </c>
      <c r="DE33" s="655"/>
      <c r="DF33" s="655"/>
      <c r="DG33" s="655"/>
      <c r="DH33" s="655"/>
      <c r="DI33" s="655"/>
      <c r="DJ33" s="655"/>
      <c r="DK33" s="656"/>
      <c r="DL33" s="632">
        <v>4295092</v>
      </c>
      <c r="DM33" s="655"/>
      <c r="DN33" s="655"/>
      <c r="DO33" s="655"/>
      <c r="DP33" s="655"/>
      <c r="DQ33" s="655"/>
      <c r="DR33" s="655"/>
      <c r="DS33" s="655"/>
      <c r="DT33" s="655"/>
      <c r="DU33" s="655"/>
      <c r="DV33" s="656"/>
      <c r="DW33" s="628">
        <v>43.8</v>
      </c>
      <c r="DX33" s="653"/>
      <c r="DY33" s="653"/>
      <c r="DZ33" s="653"/>
      <c r="EA33" s="653"/>
      <c r="EB33" s="653"/>
      <c r="EC33" s="654"/>
    </row>
    <row r="34" spans="2:133" ht="11.25" customHeight="1" x14ac:dyDescent="0.15">
      <c r="B34" s="620" t="s">
        <v>307</v>
      </c>
      <c r="C34" s="621"/>
      <c r="D34" s="621"/>
      <c r="E34" s="621"/>
      <c r="F34" s="621"/>
      <c r="G34" s="621"/>
      <c r="H34" s="621"/>
      <c r="I34" s="621"/>
      <c r="J34" s="621"/>
      <c r="K34" s="621"/>
      <c r="L34" s="621"/>
      <c r="M34" s="621"/>
      <c r="N34" s="621"/>
      <c r="O34" s="621"/>
      <c r="P34" s="621"/>
      <c r="Q34" s="622"/>
      <c r="R34" s="623">
        <v>1061531</v>
      </c>
      <c r="S34" s="624"/>
      <c r="T34" s="624"/>
      <c r="U34" s="624"/>
      <c r="V34" s="624"/>
      <c r="W34" s="624"/>
      <c r="X34" s="624"/>
      <c r="Y34" s="625"/>
      <c r="Z34" s="626">
        <v>4.5</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2784320</v>
      </c>
      <c r="CS34" s="624"/>
      <c r="CT34" s="624"/>
      <c r="CU34" s="624"/>
      <c r="CV34" s="624"/>
      <c r="CW34" s="624"/>
      <c r="CX34" s="624"/>
      <c r="CY34" s="625"/>
      <c r="CZ34" s="628">
        <v>12.4</v>
      </c>
      <c r="DA34" s="653"/>
      <c r="DB34" s="653"/>
      <c r="DC34" s="657"/>
      <c r="DD34" s="632">
        <v>2279779</v>
      </c>
      <c r="DE34" s="624"/>
      <c r="DF34" s="624"/>
      <c r="DG34" s="624"/>
      <c r="DH34" s="624"/>
      <c r="DI34" s="624"/>
      <c r="DJ34" s="624"/>
      <c r="DK34" s="625"/>
      <c r="DL34" s="632">
        <v>1188012</v>
      </c>
      <c r="DM34" s="624"/>
      <c r="DN34" s="624"/>
      <c r="DO34" s="624"/>
      <c r="DP34" s="624"/>
      <c r="DQ34" s="624"/>
      <c r="DR34" s="624"/>
      <c r="DS34" s="624"/>
      <c r="DT34" s="624"/>
      <c r="DU34" s="624"/>
      <c r="DV34" s="625"/>
      <c r="DW34" s="628">
        <v>12.1</v>
      </c>
      <c r="DX34" s="653"/>
      <c r="DY34" s="653"/>
      <c r="DZ34" s="653"/>
      <c r="EA34" s="653"/>
      <c r="EB34" s="653"/>
      <c r="EC34" s="654"/>
    </row>
    <row r="35" spans="2:133" ht="11.25" customHeight="1" x14ac:dyDescent="0.15">
      <c r="B35" s="620" t="s">
        <v>309</v>
      </c>
      <c r="C35" s="621"/>
      <c r="D35" s="621"/>
      <c r="E35" s="621"/>
      <c r="F35" s="621"/>
      <c r="G35" s="621"/>
      <c r="H35" s="621"/>
      <c r="I35" s="621"/>
      <c r="J35" s="621"/>
      <c r="K35" s="621"/>
      <c r="L35" s="621"/>
      <c r="M35" s="621"/>
      <c r="N35" s="621"/>
      <c r="O35" s="621"/>
      <c r="P35" s="621"/>
      <c r="Q35" s="622"/>
      <c r="R35" s="623">
        <v>580726</v>
      </c>
      <c r="S35" s="624"/>
      <c r="T35" s="624"/>
      <c r="U35" s="624"/>
      <c r="V35" s="624"/>
      <c r="W35" s="624"/>
      <c r="X35" s="624"/>
      <c r="Y35" s="625"/>
      <c r="Z35" s="626">
        <v>2.5</v>
      </c>
      <c r="AA35" s="626"/>
      <c r="AB35" s="626"/>
      <c r="AC35" s="626"/>
      <c r="AD35" s="627" t="s">
        <v>121</v>
      </c>
      <c r="AE35" s="627"/>
      <c r="AF35" s="627"/>
      <c r="AG35" s="627"/>
      <c r="AH35" s="627"/>
      <c r="AI35" s="627"/>
      <c r="AJ35" s="627"/>
      <c r="AK35" s="627"/>
      <c r="AL35" s="628" t="s">
        <v>121</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217012</v>
      </c>
      <c r="CS35" s="655"/>
      <c r="CT35" s="655"/>
      <c r="CU35" s="655"/>
      <c r="CV35" s="655"/>
      <c r="CW35" s="655"/>
      <c r="CX35" s="655"/>
      <c r="CY35" s="656"/>
      <c r="CZ35" s="628">
        <v>1</v>
      </c>
      <c r="DA35" s="653"/>
      <c r="DB35" s="653"/>
      <c r="DC35" s="657"/>
      <c r="DD35" s="632">
        <v>138157</v>
      </c>
      <c r="DE35" s="655"/>
      <c r="DF35" s="655"/>
      <c r="DG35" s="655"/>
      <c r="DH35" s="655"/>
      <c r="DI35" s="655"/>
      <c r="DJ35" s="655"/>
      <c r="DK35" s="656"/>
      <c r="DL35" s="632">
        <v>137234</v>
      </c>
      <c r="DM35" s="655"/>
      <c r="DN35" s="655"/>
      <c r="DO35" s="655"/>
      <c r="DP35" s="655"/>
      <c r="DQ35" s="655"/>
      <c r="DR35" s="655"/>
      <c r="DS35" s="655"/>
      <c r="DT35" s="655"/>
      <c r="DU35" s="655"/>
      <c r="DV35" s="656"/>
      <c r="DW35" s="628">
        <v>1.4</v>
      </c>
      <c r="DX35" s="653"/>
      <c r="DY35" s="653"/>
      <c r="DZ35" s="653"/>
      <c r="EA35" s="653"/>
      <c r="EB35" s="653"/>
      <c r="EC35" s="654"/>
    </row>
    <row r="36" spans="2:133" ht="11.25" customHeight="1" x14ac:dyDescent="0.15">
      <c r="B36" s="620" t="s">
        <v>313</v>
      </c>
      <c r="C36" s="621"/>
      <c r="D36" s="621"/>
      <c r="E36" s="621"/>
      <c r="F36" s="621"/>
      <c r="G36" s="621"/>
      <c r="H36" s="621"/>
      <c r="I36" s="621"/>
      <c r="J36" s="621"/>
      <c r="K36" s="621"/>
      <c r="L36" s="621"/>
      <c r="M36" s="621"/>
      <c r="N36" s="621"/>
      <c r="O36" s="621"/>
      <c r="P36" s="621"/>
      <c r="Q36" s="622"/>
      <c r="R36" s="623">
        <v>1543429</v>
      </c>
      <c r="S36" s="624"/>
      <c r="T36" s="624"/>
      <c r="U36" s="624"/>
      <c r="V36" s="624"/>
      <c r="W36" s="624"/>
      <c r="X36" s="624"/>
      <c r="Y36" s="625"/>
      <c r="Z36" s="626">
        <v>6.6</v>
      </c>
      <c r="AA36" s="626"/>
      <c r="AB36" s="626"/>
      <c r="AC36" s="626"/>
      <c r="AD36" s="627" t="s">
        <v>121</v>
      </c>
      <c r="AE36" s="627"/>
      <c r="AF36" s="627"/>
      <c r="AG36" s="627"/>
      <c r="AH36" s="627"/>
      <c r="AI36" s="627"/>
      <c r="AJ36" s="627"/>
      <c r="AK36" s="627"/>
      <c r="AL36" s="628" t="s">
        <v>121</v>
      </c>
      <c r="AM36" s="629"/>
      <c r="AN36" s="629"/>
      <c r="AO36" s="630"/>
      <c r="AP36" s="210"/>
      <c r="AQ36" s="689" t="s">
        <v>314</v>
      </c>
      <c r="AR36" s="690"/>
      <c r="AS36" s="690"/>
      <c r="AT36" s="690"/>
      <c r="AU36" s="690"/>
      <c r="AV36" s="690"/>
      <c r="AW36" s="690"/>
      <c r="AX36" s="690"/>
      <c r="AY36" s="691"/>
      <c r="AZ36" s="612">
        <v>2532220</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397306</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3534334</v>
      </c>
      <c r="CS36" s="624"/>
      <c r="CT36" s="624"/>
      <c r="CU36" s="624"/>
      <c r="CV36" s="624"/>
      <c r="CW36" s="624"/>
      <c r="CX36" s="624"/>
      <c r="CY36" s="625"/>
      <c r="CZ36" s="628">
        <v>15.8</v>
      </c>
      <c r="DA36" s="653"/>
      <c r="DB36" s="653"/>
      <c r="DC36" s="657"/>
      <c r="DD36" s="632">
        <v>2168555</v>
      </c>
      <c r="DE36" s="624"/>
      <c r="DF36" s="624"/>
      <c r="DG36" s="624"/>
      <c r="DH36" s="624"/>
      <c r="DI36" s="624"/>
      <c r="DJ36" s="624"/>
      <c r="DK36" s="625"/>
      <c r="DL36" s="632">
        <v>1806671</v>
      </c>
      <c r="DM36" s="624"/>
      <c r="DN36" s="624"/>
      <c r="DO36" s="624"/>
      <c r="DP36" s="624"/>
      <c r="DQ36" s="624"/>
      <c r="DR36" s="624"/>
      <c r="DS36" s="624"/>
      <c r="DT36" s="624"/>
      <c r="DU36" s="624"/>
      <c r="DV36" s="625"/>
      <c r="DW36" s="628">
        <v>18.399999999999999</v>
      </c>
      <c r="DX36" s="653"/>
      <c r="DY36" s="653"/>
      <c r="DZ36" s="653"/>
      <c r="EA36" s="653"/>
      <c r="EB36" s="653"/>
      <c r="EC36" s="654"/>
    </row>
    <row r="37" spans="2:133" ht="11.25" customHeight="1" x14ac:dyDescent="0.15">
      <c r="B37" s="620" t="s">
        <v>317</v>
      </c>
      <c r="C37" s="621"/>
      <c r="D37" s="621"/>
      <c r="E37" s="621"/>
      <c r="F37" s="621"/>
      <c r="G37" s="621"/>
      <c r="H37" s="621"/>
      <c r="I37" s="621"/>
      <c r="J37" s="621"/>
      <c r="K37" s="621"/>
      <c r="L37" s="621"/>
      <c r="M37" s="621"/>
      <c r="N37" s="621"/>
      <c r="O37" s="621"/>
      <c r="P37" s="621"/>
      <c r="Q37" s="622"/>
      <c r="R37" s="623">
        <v>232154</v>
      </c>
      <c r="S37" s="624"/>
      <c r="T37" s="624"/>
      <c r="U37" s="624"/>
      <c r="V37" s="624"/>
      <c r="W37" s="624"/>
      <c r="X37" s="624"/>
      <c r="Y37" s="625"/>
      <c r="Z37" s="626">
        <v>1</v>
      </c>
      <c r="AA37" s="626"/>
      <c r="AB37" s="626"/>
      <c r="AC37" s="626"/>
      <c r="AD37" s="627">
        <v>6194</v>
      </c>
      <c r="AE37" s="627"/>
      <c r="AF37" s="627"/>
      <c r="AG37" s="627"/>
      <c r="AH37" s="627"/>
      <c r="AI37" s="627"/>
      <c r="AJ37" s="627"/>
      <c r="AK37" s="627"/>
      <c r="AL37" s="628">
        <v>0.1</v>
      </c>
      <c r="AM37" s="629"/>
      <c r="AN37" s="629"/>
      <c r="AO37" s="630"/>
      <c r="AQ37" s="686" t="s">
        <v>318</v>
      </c>
      <c r="AR37" s="687"/>
      <c r="AS37" s="687"/>
      <c r="AT37" s="687"/>
      <c r="AU37" s="687"/>
      <c r="AV37" s="687"/>
      <c r="AW37" s="687"/>
      <c r="AX37" s="687"/>
      <c r="AY37" s="688"/>
      <c r="AZ37" s="623">
        <v>569175</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374615</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296328</v>
      </c>
      <c r="CS37" s="655"/>
      <c r="CT37" s="655"/>
      <c r="CU37" s="655"/>
      <c r="CV37" s="655"/>
      <c r="CW37" s="655"/>
      <c r="CX37" s="655"/>
      <c r="CY37" s="656"/>
      <c r="CZ37" s="628">
        <v>1.3</v>
      </c>
      <c r="DA37" s="653"/>
      <c r="DB37" s="653"/>
      <c r="DC37" s="657"/>
      <c r="DD37" s="632">
        <v>295862</v>
      </c>
      <c r="DE37" s="655"/>
      <c r="DF37" s="655"/>
      <c r="DG37" s="655"/>
      <c r="DH37" s="655"/>
      <c r="DI37" s="655"/>
      <c r="DJ37" s="655"/>
      <c r="DK37" s="656"/>
      <c r="DL37" s="632">
        <v>278880</v>
      </c>
      <c r="DM37" s="655"/>
      <c r="DN37" s="655"/>
      <c r="DO37" s="655"/>
      <c r="DP37" s="655"/>
      <c r="DQ37" s="655"/>
      <c r="DR37" s="655"/>
      <c r="DS37" s="655"/>
      <c r="DT37" s="655"/>
      <c r="DU37" s="655"/>
      <c r="DV37" s="656"/>
      <c r="DW37" s="628">
        <v>2.8</v>
      </c>
      <c r="DX37" s="653"/>
      <c r="DY37" s="653"/>
      <c r="DZ37" s="653"/>
      <c r="EA37" s="653"/>
      <c r="EB37" s="653"/>
      <c r="EC37" s="654"/>
    </row>
    <row r="38" spans="2:133" ht="11.25" customHeight="1" x14ac:dyDescent="0.15">
      <c r="B38" s="620" t="s">
        <v>321</v>
      </c>
      <c r="C38" s="621"/>
      <c r="D38" s="621"/>
      <c r="E38" s="621"/>
      <c r="F38" s="621"/>
      <c r="G38" s="621"/>
      <c r="H38" s="621"/>
      <c r="I38" s="621"/>
      <c r="J38" s="621"/>
      <c r="K38" s="621"/>
      <c r="L38" s="621"/>
      <c r="M38" s="621"/>
      <c r="N38" s="621"/>
      <c r="O38" s="621"/>
      <c r="P38" s="621"/>
      <c r="Q38" s="622"/>
      <c r="R38" s="623">
        <v>2789300</v>
      </c>
      <c r="S38" s="624"/>
      <c r="T38" s="624"/>
      <c r="U38" s="624"/>
      <c r="V38" s="624"/>
      <c r="W38" s="624"/>
      <c r="X38" s="624"/>
      <c r="Y38" s="625"/>
      <c r="Z38" s="626">
        <v>11.9</v>
      </c>
      <c r="AA38" s="626"/>
      <c r="AB38" s="626"/>
      <c r="AC38" s="626"/>
      <c r="AD38" s="627" t="s">
        <v>121</v>
      </c>
      <c r="AE38" s="627"/>
      <c r="AF38" s="627"/>
      <c r="AG38" s="627"/>
      <c r="AH38" s="627"/>
      <c r="AI38" s="627"/>
      <c r="AJ38" s="627"/>
      <c r="AK38" s="627"/>
      <c r="AL38" s="628" t="s">
        <v>121</v>
      </c>
      <c r="AM38" s="629"/>
      <c r="AN38" s="629"/>
      <c r="AO38" s="630"/>
      <c r="AQ38" s="686" t="s">
        <v>322</v>
      </c>
      <c r="AR38" s="687"/>
      <c r="AS38" s="687"/>
      <c r="AT38" s="687"/>
      <c r="AU38" s="687"/>
      <c r="AV38" s="687"/>
      <c r="AW38" s="687"/>
      <c r="AX38" s="687"/>
      <c r="AY38" s="688"/>
      <c r="AZ38" s="623">
        <v>37817</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3896</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1925228</v>
      </c>
      <c r="CS38" s="624"/>
      <c r="CT38" s="624"/>
      <c r="CU38" s="624"/>
      <c r="CV38" s="624"/>
      <c r="CW38" s="624"/>
      <c r="CX38" s="624"/>
      <c r="CY38" s="625"/>
      <c r="CZ38" s="628">
        <v>8.6</v>
      </c>
      <c r="DA38" s="653"/>
      <c r="DB38" s="653"/>
      <c r="DC38" s="657"/>
      <c r="DD38" s="632">
        <v>1647375</v>
      </c>
      <c r="DE38" s="624"/>
      <c r="DF38" s="624"/>
      <c r="DG38" s="624"/>
      <c r="DH38" s="624"/>
      <c r="DI38" s="624"/>
      <c r="DJ38" s="624"/>
      <c r="DK38" s="625"/>
      <c r="DL38" s="632">
        <v>1163175</v>
      </c>
      <c r="DM38" s="624"/>
      <c r="DN38" s="624"/>
      <c r="DO38" s="624"/>
      <c r="DP38" s="624"/>
      <c r="DQ38" s="624"/>
      <c r="DR38" s="624"/>
      <c r="DS38" s="624"/>
      <c r="DT38" s="624"/>
      <c r="DU38" s="624"/>
      <c r="DV38" s="625"/>
      <c r="DW38" s="628">
        <v>11.9</v>
      </c>
      <c r="DX38" s="653"/>
      <c r="DY38" s="653"/>
      <c r="DZ38" s="653"/>
      <c r="EA38" s="653"/>
      <c r="EB38" s="653"/>
      <c r="EC38" s="654"/>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326</v>
      </c>
      <c r="AR39" s="687"/>
      <c r="AS39" s="687"/>
      <c r="AT39" s="687"/>
      <c r="AU39" s="687"/>
      <c r="AV39" s="687"/>
      <c r="AW39" s="687"/>
      <c r="AX39" s="687"/>
      <c r="AY39" s="688"/>
      <c r="AZ39" s="623">
        <v>6988</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6055</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242827</v>
      </c>
      <c r="CS39" s="655"/>
      <c r="CT39" s="655"/>
      <c r="CU39" s="655"/>
      <c r="CV39" s="655"/>
      <c r="CW39" s="655"/>
      <c r="CX39" s="655"/>
      <c r="CY39" s="656"/>
      <c r="CZ39" s="628">
        <v>1.1000000000000001</v>
      </c>
      <c r="DA39" s="653"/>
      <c r="DB39" s="653"/>
      <c r="DC39" s="657"/>
      <c r="DD39" s="632">
        <v>9900</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15">
      <c r="B40" s="620" t="s">
        <v>329</v>
      </c>
      <c r="C40" s="621"/>
      <c r="D40" s="621"/>
      <c r="E40" s="621"/>
      <c r="F40" s="621"/>
      <c r="G40" s="621"/>
      <c r="H40" s="621"/>
      <c r="I40" s="621"/>
      <c r="J40" s="621"/>
      <c r="K40" s="621"/>
      <c r="L40" s="621"/>
      <c r="M40" s="621"/>
      <c r="N40" s="621"/>
      <c r="O40" s="621"/>
      <c r="P40" s="621"/>
      <c r="Q40" s="622"/>
      <c r="R40" s="623">
        <v>33900</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6" t="s">
        <v>330</v>
      </c>
      <c r="AR40" s="687"/>
      <c r="AS40" s="687"/>
      <c r="AT40" s="687"/>
      <c r="AU40" s="687"/>
      <c r="AV40" s="687"/>
      <c r="AW40" s="687"/>
      <c r="AX40" s="687"/>
      <c r="AY40" s="688"/>
      <c r="AZ40" s="623" t="s">
        <v>121</v>
      </c>
      <c r="BA40" s="624"/>
      <c r="BB40" s="624"/>
      <c r="BC40" s="624"/>
      <c r="BD40" s="655"/>
      <c r="BE40" s="655"/>
      <c r="BF40" s="678"/>
      <c r="BG40" s="671" t="s">
        <v>331</v>
      </c>
      <c r="BH40" s="672"/>
      <c r="BI40" s="672"/>
      <c r="BJ40" s="672"/>
      <c r="BK40" s="672"/>
      <c r="BL40" s="211"/>
      <c r="BM40" s="621" t="s">
        <v>332</v>
      </c>
      <c r="BN40" s="621"/>
      <c r="BO40" s="621"/>
      <c r="BP40" s="621"/>
      <c r="BQ40" s="621"/>
      <c r="BR40" s="621"/>
      <c r="BS40" s="621"/>
      <c r="BT40" s="621"/>
      <c r="BU40" s="622"/>
      <c r="BV40" s="623">
        <v>109</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151000</v>
      </c>
      <c r="CS40" s="624"/>
      <c r="CT40" s="624"/>
      <c r="CU40" s="624"/>
      <c r="CV40" s="624"/>
      <c r="CW40" s="624"/>
      <c r="CX40" s="624"/>
      <c r="CY40" s="625"/>
      <c r="CZ40" s="628">
        <v>0.7</v>
      </c>
      <c r="DA40" s="653"/>
      <c r="DB40" s="653"/>
      <c r="DC40" s="657"/>
      <c r="DD40" s="632">
        <v>1000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15">
      <c r="B41" s="644" t="s">
        <v>334</v>
      </c>
      <c r="C41" s="645"/>
      <c r="D41" s="645"/>
      <c r="E41" s="645"/>
      <c r="F41" s="645"/>
      <c r="G41" s="645"/>
      <c r="H41" s="645"/>
      <c r="I41" s="645"/>
      <c r="J41" s="645"/>
      <c r="K41" s="645"/>
      <c r="L41" s="645"/>
      <c r="M41" s="645"/>
      <c r="N41" s="645"/>
      <c r="O41" s="645"/>
      <c r="P41" s="645"/>
      <c r="Q41" s="646"/>
      <c r="R41" s="695">
        <v>23502433</v>
      </c>
      <c r="S41" s="696"/>
      <c r="T41" s="696"/>
      <c r="U41" s="696"/>
      <c r="V41" s="696"/>
      <c r="W41" s="696"/>
      <c r="X41" s="696"/>
      <c r="Y41" s="700"/>
      <c r="Z41" s="701">
        <v>100</v>
      </c>
      <c r="AA41" s="701"/>
      <c r="AB41" s="701"/>
      <c r="AC41" s="701"/>
      <c r="AD41" s="702">
        <v>9777804</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312279</v>
      </c>
      <c r="BA41" s="624"/>
      <c r="BB41" s="624"/>
      <c r="BC41" s="624"/>
      <c r="BD41" s="655"/>
      <c r="BE41" s="655"/>
      <c r="BF41" s="678"/>
      <c r="BG41" s="671"/>
      <c r="BH41" s="672"/>
      <c r="BI41" s="672"/>
      <c r="BJ41" s="672"/>
      <c r="BK41" s="672"/>
      <c r="BL41" s="211"/>
      <c r="BM41" s="621" t="s">
        <v>336</v>
      </c>
      <c r="BN41" s="621"/>
      <c r="BO41" s="621"/>
      <c r="BP41" s="621"/>
      <c r="BQ41" s="621"/>
      <c r="BR41" s="621"/>
      <c r="BS41" s="621"/>
      <c r="BT41" s="621"/>
      <c r="BU41" s="622"/>
      <c r="BV41" s="623" t="s">
        <v>121</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1605961</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400</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5909835</v>
      </c>
      <c r="CS42" s="655"/>
      <c r="CT42" s="655"/>
      <c r="CU42" s="655"/>
      <c r="CV42" s="655"/>
      <c r="CW42" s="655"/>
      <c r="CX42" s="655"/>
      <c r="CY42" s="656"/>
      <c r="CZ42" s="628">
        <v>26.4</v>
      </c>
      <c r="DA42" s="653"/>
      <c r="DB42" s="653"/>
      <c r="DC42" s="657"/>
      <c r="DD42" s="632">
        <v>1093669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350758</v>
      </c>
      <c r="CS43" s="655"/>
      <c r="CT43" s="655"/>
      <c r="CU43" s="655"/>
      <c r="CV43" s="655"/>
      <c r="CW43" s="655"/>
      <c r="CX43" s="655"/>
      <c r="CY43" s="656"/>
      <c r="CZ43" s="628">
        <v>1.6</v>
      </c>
      <c r="DA43" s="653"/>
      <c r="DB43" s="653"/>
      <c r="DC43" s="657"/>
      <c r="DD43" s="632">
        <v>316628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4273501</v>
      </c>
      <c r="CS44" s="624"/>
      <c r="CT44" s="624"/>
      <c r="CU44" s="624"/>
      <c r="CV44" s="624"/>
      <c r="CW44" s="624"/>
      <c r="CX44" s="624"/>
      <c r="CY44" s="625"/>
      <c r="CZ44" s="628">
        <v>19.100000000000001</v>
      </c>
      <c r="DA44" s="629"/>
      <c r="DB44" s="629"/>
      <c r="DC44" s="635"/>
      <c r="DD44" s="632">
        <v>707503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2531751</v>
      </c>
      <c r="CS45" s="655"/>
      <c r="CT45" s="655"/>
      <c r="CU45" s="655"/>
      <c r="CV45" s="655"/>
      <c r="CW45" s="655"/>
      <c r="CX45" s="655"/>
      <c r="CY45" s="656"/>
      <c r="CZ45" s="628">
        <v>11.3</v>
      </c>
      <c r="DA45" s="653"/>
      <c r="DB45" s="653"/>
      <c r="DC45" s="657"/>
      <c r="DD45" s="632">
        <v>302091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347</v>
      </c>
      <c r="CG46" s="621"/>
      <c r="CH46" s="621"/>
      <c r="CI46" s="621"/>
      <c r="CJ46" s="621"/>
      <c r="CK46" s="621"/>
      <c r="CL46" s="621"/>
      <c r="CM46" s="621"/>
      <c r="CN46" s="621"/>
      <c r="CO46" s="621"/>
      <c r="CP46" s="621"/>
      <c r="CQ46" s="622"/>
      <c r="CR46" s="623">
        <v>1310925</v>
      </c>
      <c r="CS46" s="624"/>
      <c r="CT46" s="624"/>
      <c r="CU46" s="624"/>
      <c r="CV46" s="624"/>
      <c r="CW46" s="624"/>
      <c r="CX46" s="624"/>
      <c r="CY46" s="625"/>
      <c r="CZ46" s="628">
        <v>5.8</v>
      </c>
      <c r="DA46" s="629"/>
      <c r="DB46" s="629"/>
      <c r="DC46" s="635"/>
      <c r="DD46" s="632">
        <v>390087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348</v>
      </c>
      <c r="CG47" s="621"/>
      <c r="CH47" s="621"/>
      <c r="CI47" s="621"/>
      <c r="CJ47" s="621"/>
      <c r="CK47" s="621"/>
      <c r="CL47" s="621"/>
      <c r="CM47" s="621"/>
      <c r="CN47" s="621"/>
      <c r="CO47" s="621"/>
      <c r="CP47" s="621"/>
      <c r="CQ47" s="622"/>
      <c r="CR47" s="623">
        <v>1636334</v>
      </c>
      <c r="CS47" s="655"/>
      <c r="CT47" s="655"/>
      <c r="CU47" s="655"/>
      <c r="CV47" s="655"/>
      <c r="CW47" s="655"/>
      <c r="CX47" s="655"/>
      <c r="CY47" s="656"/>
      <c r="CZ47" s="628">
        <v>7.3</v>
      </c>
      <c r="DA47" s="653"/>
      <c r="DB47" s="653"/>
      <c r="DC47" s="657"/>
      <c r="DD47" s="632">
        <v>386166</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349</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22425121</v>
      </c>
      <c r="CS49" s="682"/>
      <c r="CT49" s="682"/>
      <c r="CU49" s="682"/>
      <c r="CV49" s="682"/>
      <c r="CW49" s="682"/>
      <c r="CX49" s="682"/>
      <c r="CY49" s="711"/>
      <c r="CZ49" s="703">
        <v>100</v>
      </c>
      <c r="DA49" s="712"/>
      <c r="DB49" s="712"/>
      <c r="DC49" s="713"/>
      <c r="DD49" s="714">
        <v>13137803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SBqjrRlgr2n1JoRKGBOCQy8uWVrjHGlb25jVp/UrIxCaFkhsYGfWV9KWnBUthX4HF28tN7ueXPSUROblfedWQ==" saltValue="jL7lhdV/sQDUhmHeCBgEm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D1" zoomScale="60" zoomScaleNormal="60" zoomScaleSheetLayoutView="70" workbookViewId="0">
      <selection activeCell="BR8" sqref="BR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23502</v>
      </c>
      <c r="R7" s="753"/>
      <c r="S7" s="753"/>
      <c r="T7" s="753"/>
      <c r="U7" s="753"/>
      <c r="V7" s="753">
        <v>22425</v>
      </c>
      <c r="W7" s="753"/>
      <c r="X7" s="753"/>
      <c r="Y7" s="753"/>
      <c r="Z7" s="753"/>
      <c r="AA7" s="753">
        <v>1077</v>
      </c>
      <c r="AB7" s="753"/>
      <c r="AC7" s="753"/>
      <c r="AD7" s="753"/>
      <c r="AE7" s="754"/>
      <c r="AF7" s="755">
        <v>877</v>
      </c>
      <c r="AG7" s="756"/>
      <c r="AH7" s="756"/>
      <c r="AI7" s="756"/>
      <c r="AJ7" s="757"/>
      <c r="AK7" s="758">
        <v>30</v>
      </c>
      <c r="AL7" s="759"/>
      <c r="AM7" s="759"/>
      <c r="AN7" s="759"/>
      <c r="AO7" s="759"/>
      <c r="AP7" s="759">
        <v>50276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559</v>
      </c>
      <c r="BS7" s="746" t="s">
        <v>548</v>
      </c>
      <c r="BT7" s="747"/>
      <c r="BU7" s="747"/>
      <c r="BV7" s="747"/>
      <c r="BW7" s="747"/>
      <c r="BX7" s="747"/>
      <c r="BY7" s="747"/>
      <c r="BZ7" s="747"/>
      <c r="CA7" s="747"/>
      <c r="CB7" s="747"/>
      <c r="CC7" s="747"/>
      <c r="CD7" s="747"/>
      <c r="CE7" s="747"/>
      <c r="CF7" s="747"/>
      <c r="CG7" s="762"/>
      <c r="CH7" s="743">
        <v>-4</v>
      </c>
      <c r="CI7" s="744"/>
      <c r="CJ7" s="744"/>
      <c r="CK7" s="744"/>
      <c r="CL7" s="745"/>
      <c r="CM7" s="743">
        <v>102</v>
      </c>
      <c r="CN7" s="744"/>
      <c r="CO7" s="744"/>
      <c r="CP7" s="744"/>
      <c r="CQ7" s="745"/>
      <c r="CR7" s="743">
        <v>6</v>
      </c>
      <c r="CS7" s="744"/>
      <c r="CT7" s="744"/>
      <c r="CU7" s="744"/>
      <c r="CV7" s="745"/>
      <c r="CW7" s="743"/>
      <c r="CX7" s="744"/>
      <c r="CY7" s="744"/>
      <c r="CZ7" s="744"/>
      <c r="DA7" s="745"/>
      <c r="DB7" s="743">
        <v>90</v>
      </c>
      <c r="DC7" s="744"/>
      <c r="DD7" s="744"/>
      <c r="DE7" s="744"/>
      <c r="DF7" s="745"/>
      <c r="DG7" s="743">
        <v>477</v>
      </c>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375</v>
      </c>
      <c r="B23" s="789" t="s">
        <v>376</v>
      </c>
      <c r="C23" s="790"/>
      <c r="D23" s="790"/>
      <c r="E23" s="790"/>
      <c r="F23" s="790"/>
      <c r="G23" s="790"/>
      <c r="H23" s="790"/>
      <c r="I23" s="790"/>
      <c r="J23" s="790"/>
      <c r="K23" s="790"/>
      <c r="L23" s="790"/>
      <c r="M23" s="790"/>
      <c r="N23" s="790"/>
      <c r="O23" s="790"/>
      <c r="P23" s="791"/>
      <c r="Q23" s="792">
        <v>23502</v>
      </c>
      <c r="R23" s="793"/>
      <c r="S23" s="793"/>
      <c r="T23" s="793"/>
      <c r="U23" s="793"/>
      <c r="V23" s="793">
        <v>22425</v>
      </c>
      <c r="W23" s="793"/>
      <c r="X23" s="793"/>
      <c r="Y23" s="793"/>
      <c r="Z23" s="793"/>
      <c r="AA23" s="793">
        <v>1077</v>
      </c>
      <c r="AB23" s="793"/>
      <c r="AC23" s="793"/>
      <c r="AD23" s="793"/>
      <c r="AE23" s="794"/>
      <c r="AF23" s="795">
        <v>877</v>
      </c>
      <c r="AG23" s="793"/>
      <c r="AH23" s="793"/>
      <c r="AI23" s="793"/>
      <c r="AJ23" s="796"/>
      <c r="AK23" s="797"/>
      <c r="AL23" s="798"/>
      <c r="AM23" s="798"/>
      <c r="AN23" s="798"/>
      <c r="AO23" s="798"/>
      <c r="AP23" s="793">
        <v>50276</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387</v>
      </c>
      <c r="C28" s="750"/>
      <c r="D28" s="750"/>
      <c r="E28" s="750"/>
      <c r="F28" s="750"/>
      <c r="G28" s="750"/>
      <c r="H28" s="750"/>
      <c r="I28" s="750"/>
      <c r="J28" s="750"/>
      <c r="K28" s="750"/>
      <c r="L28" s="750"/>
      <c r="M28" s="750"/>
      <c r="N28" s="750"/>
      <c r="O28" s="750"/>
      <c r="P28" s="751"/>
      <c r="Q28" s="822">
        <v>3858</v>
      </c>
      <c r="R28" s="823"/>
      <c r="S28" s="823"/>
      <c r="T28" s="823"/>
      <c r="U28" s="823"/>
      <c r="V28" s="823">
        <v>3461</v>
      </c>
      <c r="W28" s="823"/>
      <c r="X28" s="823"/>
      <c r="Y28" s="823"/>
      <c r="Z28" s="823"/>
      <c r="AA28" s="823">
        <v>397</v>
      </c>
      <c r="AB28" s="823"/>
      <c r="AC28" s="823"/>
      <c r="AD28" s="823"/>
      <c r="AE28" s="824"/>
      <c r="AF28" s="825">
        <v>397</v>
      </c>
      <c r="AG28" s="823"/>
      <c r="AH28" s="823"/>
      <c r="AI28" s="823"/>
      <c r="AJ28" s="826"/>
      <c r="AK28" s="827">
        <v>312</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388</v>
      </c>
      <c r="C29" s="781"/>
      <c r="D29" s="781"/>
      <c r="E29" s="781"/>
      <c r="F29" s="781"/>
      <c r="G29" s="781"/>
      <c r="H29" s="781"/>
      <c r="I29" s="781"/>
      <c r="J29" s="781"/>
      <c r="K29" s="781"/>
      <c r="L29" s="781"/>
      <c r="M29" s="781"/>
      <c r="N29" s="781"/>
      <c r="O29" s="781"/>
      <c r="P29" s="782"/>
      <c r="Q29" s="783">
        <v>3970</v>
      </c>
      <c r="R29" s="784"/>
      <c r="S29" s="784"/>
      <c r="T29" s="784"/>
      <c r="U29" s="784"/>
      <c r="V29" s="784">
        <v>3645</v>
      </c>
      <c r="W29" s="784"/>
      <c r="X29" s="784"/>
      <c r="Y29" s="784"/>
      <c r="Z29" s="784"/>
      <c r="AA29" s="784">
        <v>325</v>
      </c>
      <c r="AB29" s="784"/>
      <c r="AC29" s="784"/>
      <c r="AD29" s="784"/>
      <c r="AE29" s="785"/>
      <c r="AF29" s="786">
        <v>325</v>
      </c>
      <c r="AG29" s="787"/>
      <c r="AH29" s="787"/>
      <c r="AI29" s="787"/>
      <c r="AJ29" s="788"/>
      <c r="AK29" s="834">
        <v>956</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389</v>
      </c>
      <c r="C30" s="781"/>
      <c r="D30" s="781"/>
      <c r="E30" s="781"/>
      <c r="F30" s="781"/>
      <c r="G30" s="781"/>
      <c r="H30" s="781"/>
      <c r="I30" s="781"/>
      <c r="J30" s="781"/>
      <c r="K30" s="781"/>
      <c r="L30" s="781"/>
      <c r="M30" s="781"/>
      <c r="N30" s="781"/>
      <c r="O30" s="781"/>
      <c r="P30" s="782"/>
      <c r="Q30" s="783">
        <v>582</v>
      </c>
      <c r="R30" s="784"/>
      <c r="S30" s="784"/>
      <c r="T30" s="784"/>
      <c r="U30" s="784"/>
      <c r="V30" s="784">
        <v>559</v>
      </c>
      <c r="W30" s="784"/>
      <c r="X30" s="784"/>
      <c r="Y30" s="784"/>
      <c r="Z30" s="784"/>
      <c r="AA30" s="784">
        <v>22</v>
      </c>
      <c r="AB30" s="784"/>
      <c r="AC30" s="784"/>
      <c r="AD30" s="784"/>
      <c r="AE30" s="785"/>
      <c r="AF30" s="786">
        <v>22</v>
      </c>
      <c r="AG30" s="787"/>
      <c r="AH30" s="787"/>
      <c r="AI30" s="787"/>
      <c r="AJ30" s="788"/>
      <c r="AK30" s="834">
        <v>151</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390</v>
      </c>
      <c r="C31" s="781"/>
      <c r="D31" s="781"/>
      <c r="E31" s="781"/>
      <c r="F31" s="781"/>
      <c r="G31" s="781"/>
      <c r="H31" s="781"/>
      <c r="I31" s="781"/>
      <c r="J31" s="781"/>
      <c r="K31" s="781"/>
      <c r="L31" s="781"/>
      <c r="M31" s="781"/>
      <c r="N31" s="781"/>
      <c r="O31" s="781"/>
      <c r="P31" s="782"/>
      <c r="Q31" s="783">
        <v>769</v>
      </c>
      <c r="R31" s="784"/>
      <c r="S31" s="784"/>
      <c r="T31" s="784"/>
      <c r="U31" s="784"/>
      <c r="V31" s="784">
        <v>99</v>
      </c>
      <c r="W31" s="784"/>
      <c r="X31" s="784"/>
      <c r="Y31" s="784"/>
      <c r="Z31" s="784"/>
      <c r="AA31" s="784">
        <v>670</v>
      </c>
      <c r="AB31" s="784"/>
      <c r="AC31" s="784"/>
      <c r="AD31" s="784"/>
      <c r="AE31" s="785"/>
      <c r="AF31" s="786">
        <v>670</v>
      </c>
      <c r="AG31" s="787"/>
      <c r="AH31" s="787"/>
      <c r="AI31" s="787"/>
      <c r="AJ31" s="788"/>
      <c r="AK31" s="834">
        <v>3</v>
      </c>
      <c r="AL31" s="830"/>
      <c r="AM31" s="830"/>
      <c r="AN31" s="830"/>
      <c r="AO31" s="830"/>
      <c r="AP31" s="830">
        <v>2337</v>
      </c>
      <c r="AQ31" s="830"/>
      <c r="AR31" s="830"/>
      <c r="AS31" s="830"/>
      <c r="AT31" s="830"/>
      <c r="AU31" s="830">
        <v>633</v>
      </c>
      <c r="AV31" s="830"/>
      <c r="AW31" s="830"/>
      <c r="AX31" s="830"/>
      <c r="AY31" s="830"/>
      <c r="AZ31" s="831" t="s">
        <v>549</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799</v>
      </c>
      <c r="R32" s="784"/>
      <c r="S32" s="784"/>
      <c r="T32" s="784"/>
      <c r="U32" s="784"/>
      <c r="V32" s="784">
        <v>536</v>
      </c>
      <c r="W32" s="784"/>
      <c r="X32" s="784"/>
      <c r="Y32" s="784"/>
      <c r="Z32" s="784"/>
      <c r="AA32" s="784">
        <v>263</v>
      </c>
      <c r="AB32" s="784"/>
      <c r="AC32" s="784"/>
      <c r="AD32" s="784"/>
      <c r="AE32" s="785"/>
      <c r="AF32" s="786">
        <v>263</v>
      </c>
      <c r="AG32" s="787"/>
      <c r="AH32" s="787"/>
      <c r="AI32" s="787"/>
      <c r="AJ32" s="788"/>
      <c r="AK32" s="834">
        <v>433</v>
      </c>
      <c r="AL32" s="830"/>
      <c r="AM32" s="830"/>
      <c r="AN32" s="830"/>
      <c r="AO32" s="830"/>
      <c r="AP32" s="830">
        <v>9096</v>
      </c>
      <c r="AQ32" s="830"/>
      <c r="AR32" s="830"/>
      <c r="AS32" s="830"/>
      <c r="AT32" s="830"/>
      <c r="AU32" s="830">
        <v>6176</v>
      </c>
      <c r="AV32" s="830"/>
      <c r="AW32" s="830"/>
      <c r="AX32" s="830"/>
      <c r="AY32" s="830"/>
      <c r="AZ32" s="831" t="s">
        <v>549</v>
      </c>
      <c r="BA32" s="831"/>
      <c r="BB32" s="831"/>
      <c r="BC32" s="831"/>
      <c r="BD32" s="831"/>
      <c r="BE32" s="832" t="s">
        <v>391</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393</v>
      </c>
      <c r="C33" s="781"/>
      <c r="D33" s="781"/>
      <c r="E33" s="781"/>
      <c r="F33" s="781"/>
      <c r="G33" s="781"/>
      <c r="H33" s="781"/>
      <c r="I33" s="781"/>
      <c r="J33" s="781"/>
      <c r="K33" s="781"/>
      <c r="L33" s="781"/>
      <c r="M33" s="781"/>
      <c r="N33" s="781"/>
      <c r="O33" s="781"/>
      <c r="P33" s="782"/>
      <c r="Q33" s="783">
        <v>624</v>
      </c>
      <c r="R33" s="784"/>
      <c r="S33" s="784"/>
      <c r="T33" s="784"/>
      <c r="U33" s="784"/>
      <c r="V33" s="784">
        <v>614</v>
      </c>
      <c r="W33" s="784"/>
      <c r="X33" s="784"/>
      <c r="Y33" s="784"/>
      <c r="Z33" s="784"/>
      <c r="AA33" s="784">
        <v>10</v>
      </c>
      <c r="AB33" s="784"/>
      <c r="AC33" s="784"/>
      <c r="AD33" s="784"/>
      <c r="AE33" s="785"/>
      <c r="AF33" s="786">
        <v>10</v>
      </c>
      <c r="AG33" s="787"/>
      <c r="AH33" s="787"/>
      <c r="AI33" s="787"/>
      <c r="AJ33" s="788"/>
      <c r="AK33" s="834">
        <v>7</v>
      </c>
      <c r="AL33" s="830"/>
      <c r="AM33" s="830"/>
      <c r="AN33" s="830"/>
      <c r="AO33" s="830"/>
      <c r="AP33" s="830">
        <v>45</v>
      </c>
      <c r="AQ33" s="830"/>
      <c r="AR33" s="830"/>
      <c r="AS33" s="830"/>
      <c r="AT33" s="830"/>
      <c r="AU33" s="830"/>
      <c r="AV33" s="830"/>
      <c r="AW33" s="830"/>
      <c r="AX33" s="830"/>
      <c r="AY33" s="830"/>
      <c r="AZ33" s="831"/>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375</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1678</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399</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550</v>
      </c>
      <c r="C68" s="870"/>
      <c r="D68" s="870"/>
      <c r="E68" s="870"/>
      <c r="F68" s="870"/>
      <c r="G68" s="870"/>
      <c r="H68" s="870"/>
      <c r="I68" s="870"/>
      <c r="J68" s="870"/>
      <c r="K68" s="870"/>
      <c r="L68" s="870"/>
      <c r="M68" s="870"/>
      <c r="N68" s="870"/>
      <c r="O68" s="870"/>
      <c r="P68" s="871"/>
      <c r="Q68" s="872">
        <v>7064</v>
      </c>
      <c r="R68" s="873"/>
      <c r="S68" s="873"/>
      <c r="T68" s="873"/>
      <c r="U68" s="874"/>
      <c r="V68" s="866">
        <v>5999</v>
      </c>
      <c r="W68" s="866"/>
      <c r="X68" s="866"/>
      <c r="Y68" s="866"/>
      <c r="Z68" s="866"/>
      <c r="AA68" s="866">
        <v>1065</v>
      </c>
      <c r="AB68" s="866"/>
      <c r="AC68" s="866"/>
      <c r="AD68" s="866"/>
      <c r="AE68" s="866"/>
      <c r="AF68" s="866">
        <v>1065</v>
      </c>
      <c r="AG68" s="866"/>
      <c r="AH68" s="866"/>
      <c r="AI68" s="866"/>
      <c r="AJ68" s="866"/>
      <c r="AK68" s="866">
        <v>208</v>
      </c>
      <c r="AL68" s="866"/>
      <c r="AM68" s="866"/>
      <c r="AN68" s="866"/>
      <c r="AO68" s="866"/>
      <c r="AP68" s="866"/>
      <c r="AQ68" s="866"/>
      <c r="AR68" s="866"/>
      <c r="AS68" s="866"/>
      <c r="AT68" s="866"/>
      <c r="AU68" s="866"/>
      <c r="AV68" s="866"/>
      <c r="AW68" s="866"/>
      <c r="AX68" s="866"/>
      <c r="AY68" s="866"/>
      <c r="AZ68" s="867" t="s">
        <v>556</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5" t="s">
        <v>551</v>
      </c>
      <c r="C69" s="876"/>
      <c r="D69" s="876"/>
      <c r="E69" s="876"/>
      <c r="F69" s="876"/>
      <c r="G69" s="876"/>
      <c r="H69" s="876"/>
      <c r="I69" s="876"/>
      <c r="J69" s="876"/>
      <c r="K69" s="876"/>
      <c r="L69" s="876"/>
      <c r="M69" s="876"/>
      <c r="N69" s="876"/>
      <c r="O69" s="876"/>
      <c r="P69" s="877"/>
      <c r="Q69" s="878">
        <v>312</v>
      </c>
      <c r="R69" s="830"/>
      <c r="S69" s="830"/>
      <c r="T69" s="830"/>
      <c r="U69" s="830"/>
      <c r="V69" s="830">
        <v>290</v>
      </c>
      <c r="W69" s="830"/>
      <c r="X69" s="830"/>
      <c r="Y69" s="830"/>
      <c r="Z69" s="830"/>
      <c r="AA69" s="830">
        <v>22</v>
      </c>
      <c r="AB69" s="830"/>
      <c r="AC69" s="830"/>
      <c r="AD69" s="830"/>
      <c r="AE69" s="830"/>
      <c r="AF69" s="830">
        <v>22</v>
      </c>
      <c r="AG69" s="830"/>
      <c r="AH69" s="830"/>
      <c r="AI69" s="830"/>
      <c r="AJ69" s="830"/>
      <c r="AK69" s="830" t="s">
        <v>557</v>
      </c>
      <c r="AL69" s="830"/>
      <c r="AM69" s="830"/>
      <c r="AN69" s="830"/>
      <c r="AO69" s="830"/>
      <c r="AP69" s="830" t="s">
        <v>557</v>
      </c>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5" t="s">
        <v>552</v>
      </c>
      <c r="C70" s="876"/>
      <c r="D70" s="876"/>
      <c r="E70" s="876"/>
      <c r="F70" s="876"/>
      <c r="G70" s="876"/>
      <c r="H70" s="876"/>
      <c r="I70" s="876"/>
      <c r="J70" s="876"/>
      <c r="K70" s="876"/>
      <c r="L70" s="876"/>
      <c r="M70" s="876"/>
      <c r="N70" s="876"/>
      <c r="O70" s="876"/>
      <c r="P70" s="877"/>
      <c r="Q70" s="878">
        <v>322367</v>
      </c>
      <c r="R70" s="830"/>
      <c r="S70" s="830"/>
      <c r="T70" s="830"/>
      <c r="U70" s="830"/>
      <c r="V70" s="830">
        <v>314740</v>
      </c>
      <c r="W70" s="830"/>
      <c r="X70" s="830"/>
      <c r="Y70" s="830"/>
      <c r="Z70" s="830"/>
      <c r="AA70" s="830">
        <v>7627</v>
      </c>
      <c r="AB70" s="830"/>
      <c r="AC70" s="830"/>
      <c r="AD70" s="830"/>
      <c r="AE70" s="830"/>
      <c r="AF70" s="830">
        <v>7627</v>
      </c>
      <c r="AG70" s="830"/>
      <c r="AH70" s="830"/>
      <c r="AI70" s="830"/>
      <c r="AJ70" s="830"/>
      <c r="AK70" s="830" t="s">
        <v>557</v>
      </c>
      <c r="AL70" s="830"/>
      <c r="AM70" s="830"/>
      <c r="AN70" s="830"/>
      <c r="AO70" s="830"/>
      <c r="AP70" s="830" t="s">
        <v>557</v>
      </c>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5" t="s">
        <v>553</v>
      </c>
      <c r="C71" s="876"/>
      <c r="D71" s="876"/>
      <c r="E71" s="876"/>
      <c r="F71" s="876"/>
      <c r="G71" s="876"/>
      <c r="H71" s="876"/>
      <c r="I71" s="876"/>
      <c r="J71" s="876"/>
      <c r="K71" s="876"/>
      <c r="L71" s="876"/>
      <c r="M71" s="876"/>
      <c r="N71" s="876"/>
      <c r="O71" s="876"/>
      <c r="P71" s="877"/>
      <c r="Q71" s="878">
        <v>558</v>
      </c>
      <c r="R71" s="830"/>
      <c r="S71" s="830"/>
      <c r="T71" s="830"/>
      <c r="U71" s="830"/>
      <c r="V71" s="830">
        <v>502</v>
      </c>
      <c r="W71" s="830"/>
      <c r="X71" s="830"/>
      <c r="Y71" s="830"/>
      <c r="Z71" s="830"/>
      <c r="AA71" s="830">
        <v>56</v>
      </c>
      <c r="AB71" s="830"/>
      <c r="AC71" s="830"/>
      <c r="AD71" s="830"/>
      <c r="AE71" s="830"/>
      <c r="AF71" s="830">
        <v>56</v>
      </c>
      <c r="AG71" s="830"/>
      <c r="AH71" s="830"/>
      <c r="AI71" s="830"/>
      <c r="AJ71" s="830"/>
      <c r="AK71" s="830">
        <v>15</v>
      </c>
      <c r="AL71" s="830"/>
      <c r="AM71" s="830"/>
      <c r="AN71" s="830"/>
      <c r="AO71" s="830"/>
      <c r="AP71" s="830">
        <v>15</v>
      </c>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5" t="s">
        <v>554</v>
      </c>
      <c r="C72" s="876"/>
      <c r="D72" s="876"/>
      <c r="E72" s="876"/>
      <c r="F72" s="876"/>
      <c r="G72" s="876"/>
      <c r="H72" s="876"/>
      <c r="I72" s="876"/>
      <c r="J72" s="876"/>
      <c r="K72" s="876"/>
      <c r="L72" s="876"/>
      <c r="M72" s="876"/>
      <c r="N72" s="876"/>
      <c r="O72" s="876"/>
      <c r="P72" s="877"/>
      <c r="Q72" s="878">
        <v>277</v>
      </c>
      <c r="R72" s="830"/>
      <c r="S72" s="830"/>
      <c r="T72" s="830"/>
      <c r="U72" s="830"/>
      <c r="V72" s="830">
        <v>246</v>
      </c>
      <c r="W72" s="830"/>
      <c r="X72" s="830"/>
      <c r="Y72" s="830"/>
      <c r="Z72" s="830"/>
      <c r="AA72" s="830">
        <v>31</v>
      </c>
      <c r="AB72" s="830"/>
      <c r="AC72" s="830"/>
      <c r="AD72" s="830"/>
      <c r="AE72" s="830"/>
      <c r="AF72" s="830">
        <v>31</v>
      </c>
      <c r="AG72" s="830"/>
      <c r="AH72" s="830"/>
      <c r="AI72" s="830"/>
      <c r="AJ72" s="830"/>
      <c r="AK72" s="830">
        <v>0</v>
      </c>
      <c r="AL72" s="830"/>
      <c r="AM72" s="830"/>
      <c r="AN72" s="830"/>
      <c r="AO72" s="830"/>
      <c r="AP72" s="830">
        <v>18</v>
      </c>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5" t="s">
        <v>555</v>
      </c>
      <c r="C73" s="876"/>
      <c r="D73" s="876"/>
      <c r="E73" s="876"/>
      <c r="F73" s="876"/>
      <c r="G73" s="876"/>
      <c r="H73" s="876"/>
      <c r="I73" s="876"/>
      <c r="J73" s="876"/>
      <c r="K73" s="876"/>
      <c r="L73" s="876"/>
      <c r="M73" s="876"/>
      <c r="N73" s="876"/>
      <c r="O73" s="876"/>
      <c r="P73" s="877"/>
      <c r="Q73" s="878">
        <v>211</v>
      </c>
      <c r="R73" s="830"/>
      <c r="S73" s="830"/>
      <c r="T73" s="830"/>
      <c r="U73" s="830"/>
      <c r="V73" s="830">
        <v>132</v>
      </c>
      <c r="W73" s="830"/>
      <c r="X73" s="830"/>
      <c r="Y73" s="830"/>
      <c r="Z73" s="830"/>
      <c r="AA73" s="830">
        <v>78</v>
      </c>
      <c r="AB73" s="830"/>
      <c r="AC73" s="830"/>
      <c r="AD73" s="830"/>
      <c r="AE73" s="830"/>
      <c r="AF73" s="830">
        <v>20</v>
      </c>
      <c r="AG73" s="830"/>
      <c r="AH73" s="830"/>
      <c r="AI73" s="830"/>
      <c r="AJ73" s="830"/>
      <c r="AK73" s="830">
        <v>41</v>
      </c>
      <c r="AL73" s="830"/>
      <c r="AM73" s="830"/>
      <c r="AN73" s="830"/>
      <c r="AO73" s="830"/>
      <c r="AP73" s="830">
        <v>141</v>
      </c>
      <c r="AQ73" s="830"/>
      <c r="AR73" s="830"/>
      <c r="AS73" s="830"/>
      <c r="AT73" s="830"/>
      <c r="AU73" s="830">
        <v>28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5"/>
      <c r="C74" s="876"/>
      <c r="D74" s="876"/>
      <c r="E74" s="876"/>
      <c r="F74" s="876"/>
      <c r="G74" s="876"/>
      <c r="H74" s="876"/>
      <c r="I74" s="876"/>
      <c r="J74" s="876"/>
      <c r="K74" s="876"/>
      <c r="L74" s="876"/>
      <c r="M74" s="876"/>
      <c r="N74" s="876"/>
      <c r="O74" s="876"/>
      <c r="P74" s="877"/>
      <c r="Q74" s="878"/>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5"/>
      <c r="C75" s="876"/>
      <c r="D75" s="876"/>
      <c r="E75" s="876"/>
      <c r="F75" s="876"/>
      <c r="G75" s="876"/>
      <c r="H75" s="876"/>
      <c r="I75" s="876"/>
      <c r="J75" s="876"/>
      <c r="K75" s="876"/>
      <c r="L75" s="876"/>
      <c r="M75" s="876"/>
      <c r="N75" s="876"/>
      <c r="O75" s="876"/>
      <c r="P75" s="877"/>
      <c r="Q75" s="879"/>
      <c r="R75" s="880"/>
      <c r="S75" s="880"/>
      <c r="T75" s="880"/>
      <c r="U75" s="834"/>
      <c r="V75" s="881"/>
      <c r="W75" s="880"/>
      <c r="X75" s="880"/>
      <c r="Y75" s="880"/>
      <c r="Z75" s="834"/>
      <c r="AA75" s="881"/>
      <c r="AB75" s="880"/>
      <c r="AC75" s="880"/>
      <c r="AD75" s="880"/>
      <c r="AE75" s="834"/>
      <c r="AF75" s="881"/>
      <c r="AG75" s="880"/>
      <c r="AH75" s="880"/>
      <c r="AI75" s="880"/>
      <c r="AJ75" s="834"/>
      <c r="AK75" s="881"/>
      <c r="AL75" s="880"/>
      <c r="AM75" s="880"/>
      <c r="AN75" s="880"/>
      <c r="AO75" s="834"/>
      <c r="AP75" s="881"/>
      <c r="AQ75" s="880"/>
      <c r="AR75" s="880"/>
      <c r="AS75" s="880"/>
      <c r="AT75" s="834"/>
      <c r="AU75" s="881" t="s">
        <v>558</v>
      </c>
      <c r="AV75" s="880"/>
      <c r="AW75" s="880"/>
      <c r="AX75" s="880"/>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5"/>
      <c r="C76" s="876"/>
      <c r="D76" s="876"/>
      <c r="E76" s="876"/>
      <c r="F76" s="876"/>
      <c r="G76" s="876"/>
      <c r="H76" s="876"/>
      <c r="I76" s="876"/>
      <c r="J76" s="876"/>
      <c r="K76" s="876"/>
      <c r="L76" s="876"/>
      <c r="M76" s="876"/>
      <c r="N76" s="876"/>
      <c r="O76" s="876"/>
      <c r="P76" s="877"/>
      <c r="Q76" s="879"/>
      <c r="R76" s="880"/>
      <c r="S76" s="880"/>
      <c r="T76" s="880"/>
      <c r="U76" s="834"/>
      <c r="V76" s="881"/>
      <c r="W76" s="880"/>
      <c r="X76" s="880"/>
      <c r="Y76" s="880"/>
      <c r="Z76" s="834"/>
      <c r="AA76" s="881"/>
      <c r="AB76" s="880"/>
      <c r="AC76" s="880"/>
      <c r="AD76" s="880"/>
      <c r="AE76" s="834"/>
      <c r="AF76" s="881"/>
      <c r="AG76" s="880"/>
      <c r="AH76" s="880"/>
      <c r="AI76" s="880"/>
      <c r="AJ76" s="834"/>
      <c r="AK76" s="881"/>
      <c r="AL76" s="880"/>
      <c r="AM76" s="880"/>
      <c r="AN76" s="880"/>
      <c r="AO76" s="834"/>
      <c r="AP76" s="881"/>
      <c r="AQ76" s="880"/>
      <c r="AR76" s="880"/>
      <c r="AS76" s="880"/>
      <c r="AT76" s="834"/>
      <c r="AU76" s="881"/>
      <c r="AV76" s="880"/>
      <c r="AW76" s="880"/>
      <c r="AX76" s="880"/>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5"/>
      <c r="C77" s="876"/>
      <c r="D77" s="876"/>
      <c r="E77" s="876"/>
      <c r="F77" s="876"/>
      <c r="G77" s="876"/>
      <c r="H77" s="876"/>
      <c r="I77" s="876"/>
      <c r="J77" s="876"/>
      <c r="K77" s="876"/>
      <c r="L77" s="876"/>
      <c r="M77" s="876"/>
      <c r="N77" s="876"/>
      <c r="O77" s="876"/>
      <c r="P77" s="877"/>
      <c r="Q77" s="879"/>
      <c r="R77" s="880"/>
      <c r="S77" s="880"/>
      <c r="T77" s="880"/>
      <c r="U77" s="834"/>
      <c r="V77" s="881"/>
      <c r="W77" s="880"/>
      <c r="X77" s="880"/>
      <c r="Y77" s="880"/>
      <c r="Z77" s="834"/>
      <c r="AA77" s="881"/>
      <c r="AB77" s="880"/>
      <c r="AC77" s="880"/>
      <c r="AD77" s="880"/>
      <c r="AE77" s="834"/>
      <c r="AF77" s="881"/>
      <c r="AG77" s="880"/>
      <c r="AH77" s="880"/>
      <c r="AI77" s="880"/>
      <c r="AJ77" s="834"/>
      <c r="AK77" s="881"/>
      <c r="AL77" s="880"/>
      <c r="AM77" s="880"/>
      <c r="AN77" s="880"/>
      <c r="AO77" s="834"/>
      <c r="AP77" s="881"/>
      <c r="AQ77" s="880"/>
      <c r="AR77" s="880"/>
      <c r="AS77" s="880"/>
      <c r="AT77" s="834"/>
      <c r="AU77" s="881"/>
      <c r="AV77" s="880"/>
      <c r="AW77" s="880"/>
      <c r="AX77" s="880"/>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5"/>
      <c r="C78" s="876"/>
      <c r="D78" s="876"/>
      <c r="E78" s="876"/>
      <c r="F78" s="876"/>
      <c r="G78" s="876"/>
      <c r="H78" s="876"/>
      <c r="I78" s="876"/>
      <c r="J78" s="876"/>
      <c r="K78" s="876"/>
      <c r="L78" s="876"/>
      <c r="M78" s="876"/>
      <c r="N78" s="876"/>
      <c r="O78" s="876"/>
      <c r="P78" s="877"/>
      <c r="Q78" s="878"/>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5"/>
      <c r="C79" s="876"/>
      <c r="D79" s="876"/>
      <c r="E79" s="876"/>
      <c r="F79" s="876"/>
      <c r="G79" s="876"/>
      <c r="H79" s="876"/>
      <c r="I79" s="876"/>
      <c r="J79" s="876"/>
      <c r="K79" s="876"/>
      <c r="L79" s="876"/>
      <c r="M79" s="876"/>
      <c r="N79" s="876"/>
      <c r="O79" s="876"/>
      <c r="P79" s="877"/>
      <c r="Q79" s="878"/>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5"/>
      <c r="C80" s="876"/>
      <c r="D80" s="876"/>
      <c r="E80" s="876"/>
      <c r="F80" s="876"/>
      <c r="G80" s="876"/>
      <c r="H80" s="876"/>
      <c r="I80" s="876"/>
      <c r="J80" s="876"/>
      <c r="K80" s="876"/>
      <c r="L80" s="876"/>
      <c r="M80" s="876"/>
      <c r="N80" s="876"/>
      <c r="O80" s="876"/>
      <c r="P80" s="877"/>
      <c r="Q80" s="878"/>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5"/>
      <c r="C81" s="876"/>
      <c r="D81" s="876"/>
      <c r="E81" s="876"/>
      <c r="F81" s="876"/>
      <c r="G81" s="876"/>
      <c r="H81" s="876"/>
      <c r="I81" s="876"/>
      <c r="J81" s="876"/>
      <c r="K81" s="876"/>
      <c r="L81" s="876"/>
      <c r="M81" s="876"/>
      <c r="N81" s="876"/>
      <c r="O81" s="876"/>
      <c r="P81" s="877"/>
      <c r="Q81" s="878"/>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5"/>
      <c r="C82" s="876"/>
      <c r="D82" s="876"/>
      <c r="E82" s="876"/>
      <c r="F82" s="876"/>
      <c r="G82" s="876"/>
      <c r="H82" s="876"/>
      <c r="I82" s="876"/>
      <c r="J82" s="876"/>
      <c r="K82" s="876"/>
      <c r="L82" s="876"/>
      <c r="M82" s="876"/>
      <c r="N82" s="876"/>
      <c r="O82" s="876"/>
      <c r="P82" s="877"/>
      <c r="Q82" s="878"/>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5"/>
      <c r="C83" s="876"/>
      <c r="D83" s="876"/>
      <c r="E83" s="876"/>
      <c r="F83" s="876"/>
      <c r="G83" s="876"/>
      <c r="H83" s="876"/>
      <c r="I83" s="876"/>
      <c r="J83" s="876"/>
      <c r="K83" s="876"/>
      <c r="L83" s="876"/>
      <c r="M83" s="876"/>
      <c r="N83" s="876"/>
      <c r="O83" s="876"/>
      <c r="P83" s="877"/>
      <c r="Q83" s="878"/>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5"/>
      <c r="C84" s="876"/>
      <c r="D84" s="876"/>
      <c r="E84" s="876"/>
      <c r="F84" s="876"/>
      <c r="G84" s="876"/>
      <c r="H84" s="876"/>
      <c r="I84" s="876"/>
      <c r="J84" s="876"/>
      <c r="K84" s="876"/>
      <c r="L84" s="876"/>
      <c r="M84" s="876"/>
      <c r="N84" s="876"/>
      <c r="O84" s="876"/>
      <c r="P84" s="877"/>
      <c r="Q84" s="878"/>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5"/>
      <c r="C85" s="876"/>
      <c r="D85" s="876"/>
      <c r="E85" s="876"/>
      <c r="F85" s="876"/>
      <c r="G85" s="876"/>
      <c r="H85" s="876"/>
      <c r="I85" s="876"/>
      <c r="J85" s="876"/>
      <c r="K85" s="876"/>
      <c r="L85" s="876"/>
      <c r="M85" s="876"/>
      <c r="N85" s="876"/>
      <c r="O85" s="876"/>
      <c r="P85" s="877"/>
      <c r="Q85" s="878"/>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5"/>
      <c r="C86" s="876"/>
      <c r="D86" s="876"/>
      <c r="E86" s="876"/>
      <c r="F86" s="876"/>
      <c r="G86" s="876"/>
      <c r="H86" s="876"/>
      <c r="I86" s="876"/>
      <c r="J86" s="876"/>
      <c r="K86" s="876"/>
      <c r="L86" s="876"/>
      <c r="M86" s="876"/>
      <c r="N86" s="876"/>
      <c r="O86" s="876"/>
      <c r="P86" s="877"/>
      <c r="Q86" s="878"/>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375</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401</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c r="CS102" s="852"/>
      <c r="CT102" s="852"/>
      <c r="CU102" s="852"/>
      <c r="CV102" s="893"/>
      <c r="CW102" s="892"/>
      <c r="CX102" s="852"/>
      <c r="CY102" s="852"/>
      <c r="CZ102" s="852"/>
      <c r="DA102" s="893"/>
      <c r="DB102" s="892"/>
      <c r="DC102" s="852"/>
      <c r="DD102" s="852"/>
      <c r="DE102" s="852"/>
      <c r="DF102" s="893"/>
      <c r="DG102" s="892"/>
      <c r="DH102" s="852"/>
      <c r="DI102" s="852"/>
      <c r="DJ102" s="852"/>
      <c r="DK102" s="893"/>
      <c r="DL102" s="892"/>
      <c r="DM102" s="852"/>
      <c r="DN102" s="852"/>
      <c r="DO102" s="852"/>
      <c r="DP102" s="893"/>
      <c r="DQ102" s="892"/>
      <c r="DR102" s="852"/>
      <c r="DS102" s="852"/>
      <c r="DT102" s="852"/>
      <c r="DU102" s="893"/>
      <c r="DV102" s="789"/>
      <c r="DW102" s="790"/>
      <c r="DX102" s="790"/>
      <c r="DY102" s="790"/>
      <c r="DZ102" s="916"/>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402</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403</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9" t="s">
        <v>406</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407</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15">
      <c r="A109" s="914" t="s">
        <v>408</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409</v>
      </c>
      <c r="AB109" s="895"/>
      <c r="AC109" s="895"/>
      <c r="AD109" s="895"/>
      <c r="AE109" s="896"/>
      <c r="AF109" s="894" t="s">
        <v>410</v>
      </c>
      <c r="AG109" s="895"/>
      <c r="AH109" s="895"/>
      <c r="AI109" s="895"/>
      <c r="AJ109" s="896"/>
      <c r="AK109" s="894" t="s">
        <v>293</v>
      </c>
      <c r="AL109" s="895"/>
      <c r="AM109" s="895"/>
      <c r="AN109" s="895"/>
      <c r="AO109" s="896"/>
      <c r="AP109" s="894" t="s">
        <v>411</v>
      </c>
      <c r="AQ109" s="895"/>
      <c r="AR109" s="895"/>
      <c r="AS109" s="895"/>
      <c r="AT109" s="897"/>
      <c r="AU109" s="914" t="s">
        <v>408</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409</v>
      </c>
      <c r="BR109" s="895"/>
      <c r="BS109" s="895"/>
      <c r="BT109" s="895"/>
      <c r="BU109" s="896"/>
      <c r="BV109" s="894" t="s">
        <v>410</v>
      </c>
      <c r="BW109" s="895"/>
      <c r="BX109" s="895"/>
      <c r="BY109" s="895"/>
      <c r="BZ109" s="896"/>
      <c r="CA109" s="894" t="s">
        <v>293</v>
      </c>
      <c r="CB109" s="895"/>
      <c r="CC109" s="895"/>
      <c r="CD109" s="895"/>
      <c r="CE109" s="896"/>
      <c r="CF109" s="915" t="s">
        <v>411</v>
      </c>
      <c r="CG109" s="915"/>
      <c r="CH109" s="915"/>
      <c r="CI109" s="915"/>
      <c r="CJ109" s="915"/>
      <c r="CK109" s="894" t="s">
        <v>412</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409</v>
      </c>
      <c r="DH109" s="895"/>
      <c r="DI109" s="895"/>
      <c r="DJ109" s="895"/>
      <c r="DK109" s="896"/>
      <c r="DL109" s="894" t="s">
        <v>410</v>
      </c>
      <c r="DM109" s="895"/>
      <c r="DN109" s="895"/>
      <c r="DO109" s="895"/>
      <c r="DP109" s="896"/>
      <c r="DQ109" s="894" t="s">
        <v>293</v>
      </c>
      <c r="DR109" s="895"/>
      <c r="DS109" s="895"/>
      <c r="DT109" s="895"/>
      <c r="DU109" s="896"/>
      <c r="DV109" s="894" t="s">
        <v>411</v>
      </c>
      <c r="DW109" s="895"/>
      <c r="DX109" s="895"/>
      <c r="DY109" s="895"/>
      <c r="DZ109" s="897"/>
    </row>
    <row r="110" spans="1:131" s="218" customFormat="1" ht="26.25" customHeight="1" x14ac:dyDescent="0.15">
      <c r="A110" s="898" t="s">
        <v>413</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2136107</v>
      </c>
      <c r="AB110" s="902"/>
      <c r="AC110" s="902"/>
      <c r="AD110" s="902"/>
      <c r="AE110" s="903"/>
      <c r="AF110" s="904">
        <v>2281137</v>
      </c>
      <c r="AG110" s="902"/>
      <c r="AH110" s="902"/>
      <c r="AI110" s="902"/>
      <c r="AJ110" s="903"/>
      <c r="AK110" s="904">
        <v>2580889</v>
      </c>
      <c r="AL110" s="902"/>
      <c r="AM110" s="902"/>
      <c r="AN110" s="902"/>
      <c r="AO110" s="903"/>
      <c r="AP110" s="905">
        <v>33.799999999999997</v>
      </c>
      <c r="AQ110" s="906"/>
      <c r="AR110" s="906"/>
      <c r="AS110" s="906"/>
      <c r="AT110" s="907"/>
      <c r="AU110" s="908" t="s">
        <v>69</v>
      </c>
      <c r="AV110" s="909"/>
      <c r="AW110" s="909"/>
      <c r="AX110" s="909"/>
      <c r="AY110" s="909"/>
      <c r="AZ110" s="931" t="s">
        <v>414</v>
      </c>
      <c r="BA110" s="899"/>
      <c r="BB110" s="899"/>
      <c r="BC110" s="899"/>
      <c r="BD110" s="899"/>
      <c r="BE110" s="899"/>
      <c r="BF110" s="899"/>
      <c r="BG110" s="899"/>
      <c r="BH110" s="899"/>
      <c r="BI110" s="899"/>
      <c r="BJ110" s="899"/>
      <c r="BK110" s="899"/>
      <c r="BL110" s="899"/>
      <c r="BM110" s="899"/>
      <c r="BN110" s="899"/>
      <c r="BO110" s="899"/>
      <c r="BP110" s="900"/>
      <c r="BQ110" s="932">
        <v>48842405</v>
      </c>
      <c r="BR110" s="933"/>
      <c r="BS110" s="933"/>
      <c r="BT110" s="933"/>
      <c r="BU110" s="933"/>
      <c r="BV110" s="933">
        <v>49853918</v>
      </c>
      <c r="BW110" s="933"/>
      <c r="BX110" s="933"/>
      <c r="BY110" s="933"/>
      <c r="BZ110" s="933"/>
      <c r="CA110" s="933">
        <v>50275930</v>
      </c>
      <c r="CB110" s="933"/>
      <c r="CC110" s="933"/>
      <c r="CD110" s="933"/>
      <c r="CE110" s="933"/>
      <c r="CF110" s="946">
        <v>658.2</v>
      </c>
      <c r="CG110" s="947"/>
      <c r="CH110" s="947"/>
      <c r="CI110" s="947"/>
      <c r="CJ110" s="947"/>
      <c r="CK110" s="948" t="s">
        <v>415</v>
      </c>
      <c r="CL110" s="949"/>
      <c r="CM110" s="931" t="s">
        <v>416</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121</v>
      </c>
      <c r="DH110" s="933"/>
      <c r="DI110" s="933"/>
      <c r="DJ110" s="933"/>
      <c r="DK110" s="933"/>
      <c r="DL110" s="933" t="s">
        <v>121</v>
      </c>
      <c r="DM110" s="933"/>
      <c r="DN110" s="933"/>
      <c r="DO110" s="933"/>
      <c r="DP110" s="933"/>
      <c r="DQ110" s="933" t="s">
        <v>121</v>
      </c>
      <c r="DR110" s="933"/>
      <c r="DS110" s="933"/>
      <c r="DT110" s="933"/>
      <c r="DU110" s="933"/>
      <c r="DV110" s="934" t="s">
        <v>121</v>
      </c>
      <c r="DW110" s="934"/>
      <c r="DX110" s="934"/>
      <c r="DY110" s="934"/>
      <c r="DZ110" s="935"/>
    </row>
    <row r="111" spans="1:131" s="218" customFormat="1" ht="26.25" customHeight="1" x14ac:dyDescent="0.15">
      <c r="A111" s="936" t="s">
        <v>417</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121</v>
      </c>
      <c r="AB111" s="940"/>
      <c r="AC111" s="940"/>
      <c r="AD111" s="940"/>
      <c r="AE111" s="941"/>
      <c r="AF111" s="942" t="s">
        <v>121</v>
      </c>
      <c r="AG111" s="940"/>
      <c r="AH111" s="940"/>
      <c r="AI111" s="940"/>
      <c r="AJ111" s="941"/>
      <c r="AK111" s="942" t="s">
        <v>121</v>
      </c>
      <c r="AL111" s="940"/>
      <c r="AM111" s="940"/>
      <c r="AN111" s="940"/>
      <c r="AO111" s="941"/>
      <c r="AP111" s="943" t="s">
        <v>121</v>
      </c>
      <c r="AQ111" s="944"/>
      <c r="AR111" s="944"/>
      <c r="AS111" s="944"/>
      <c r="AT111" s="945"/>
      <c r="AU111" s="910"/>
      <c r="AV111" s="911"/>
      <c r="AW111" s="911"/>
      <c r="AX111" s="911"/>
      <c r="AY111" s="911"/>
      <c r="AZ111" s="924" t="s">
        <v>418</v>
      </c>
      <c r="BA111" s="925"/>
      <c r="BB111" s="925"/>
      <c r="BC111" s="925"/>
      <c r="BD111" s="925"/>
      <c r="BE111" s="925"/>
      <c r="BF111" s="925"/>
      <c r="BG111" s="925"/>
      <c r="BH111" s="925"/>
      <c r="BI111" s="925"/>
      <c r="BJ111" s="925"/>
      <c r="BK111" s="925"/>
      <c r="BL111" s="925"/>
      <c r="BM111" s="925"/>
      <c r="BN111" s="925"/>
      <c r="BO111" s="925"/>
      <c r="BP111" s="926"/>
      <c r="BQ111" s="927" t="s">
        <v>121</v>
      </c>
      <c r="BR111" s="928"/>
      <c r="BS111" s="928"/>
      <c r="BT111" s="928"/>
      <c r="BU111" s="928"/>
      <c r="BV111" s="928" t="s">
        <v>121</v>
      </c>
      <c r="BW111" s="928"/>
      <c r="BX111" s="928"/>
      <c r="BY111" s="928"/>
      <c r="BZ111" s="928"/>
      <c r="CA111" s="928" t="s">
        <v>121</v>
      </c>
      <c r="CB111" s="928"/>
      <c r="CC111" s="928"/>
      <c r="CD111" s="928"/>
      <c r="CE111" s="928"/>
      <c r="CF111" s="922" t="s">
        <v>121</v>
      </c>
      <c r="CG111" s="923"/>
      <c r="CH111" s="923"/>
      <c r="CI111" s="923"/>
      <c r="CJ111" s="923"/>
      <c r="CK111" s="950"/>
      <c r="CL111" s="951"/>
      <c r="CM111" s="924" t="s">
        <v>419</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121</v>
      </c>
      <c r="DH111" s="928"/>
      <c r="DI111" s="928"/>
      <c r="DJ111" s="928"/>
      <c r="DK111" s="928"/>
      <c r="DL111" s="928" t="s">
        <v>121</v>
      </c>
      <c r="DM111" s="928"/>
      <c r="DN111" s="928"/>
      <c r="DO111" s="928"/>
      <c r="DP111" s="928"/>
      <c r="DQ111" s="928" t="s">
        <v>121</v>
      </c>
      <c r="DR111" s="928"/>
      <c r="DS111" s="928"/>
      <c r="DT111" s="928"/>
      <c r="DU111" s="928"/>
      <c r="DV111" s="929" t="s">
        <v>121</v>
      </c>
      <c r="DW111" s="929"/>
      <c r="DX111" s="929"/>
      <c r="DY111" s="929"/>
      <c r="DZ111" s="930"/>
    </row>
    <row r="112" spans="1:131" s="218" customFormat="1" ht="26.25" customHeight="1" x14ac:dyDescent="0.15">
      <c r="A112" s="954" t="s">
        <v>420</v>
      </c>
      <c r="B112" s="955"/>
      <c r="C112" s="925" t="s">
        <v>421</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121</v>
      </c>
      <c r="AB112" s="961"/>
      <c r="AC112" s="961"/>
      <c r="AD112" s="961"/>
      <c r="AE112" s="962"/>
      <c r="AF112" s="963" t="s">
        <v>121</v>
      </c>
      <c r="AG112" s="961"/>
      <c r="AH112" s="961"/>
      <c r="AI112" s="961"/>
      <c r="AJ112" s="962"/>
      <c r="AK112" s="963" t="s">
        <v>121</v>
      </c>
      <c r="AL112" s="961"/>
      <c r="AM112" s="961"/>
      <c r="AN112" s="961"/>
      <c r="AO112" s="962"/>
      <c r="AP112" s="964" t="s">
        <v>121</v>
      </c>
      <c r="AQ112" s="965"/>
      <c r="AR112" s="965"/>
      <c r="AS112" s="965"/>
      <c r="AT112" s="966"/>
      <c r="AU112" s="910"/>
      <c r="AV112" s="911"/>
      <c r="AW112" s="911"/>
      <c r="AX112" s="911"/>
      <c r="AY112" s="911"/>
      <c r="AZ112" s="924" t="s">
        <v>422</v>
      </c>
      <c r="BA112" s="925"/>
      <c r="BB112" s="925"/>
      <c r="BC112" s="925"/>
      <c r="BD112" s="925"/>
      <c r="BE112" s="925"/>
      <c r="BF112" s="925"/>
      <c r="BG112" s="925"/>
      <c r="BH112" s="925"/>
      <c r="BI112" s="925"/>
      <c r="BJ112" s="925"/>
      <c r="BK112" s="925"/>
      <c r="BL112" s="925"/>
      <c r="BM112" s="925"/>
      <c r="BN112" s="925"/>
      <c r="BO112" s="925"/>
      <c r="BP112" s="926"/>
      <c r="BQ112" s="927">
        <v>6319247</v>
      </c>
      <c r="BR112" s="928"/>
      <c r="BS112" s="928"/>
      <c r="BT112" s="928"/>
      <c r="BU112" s="928"/>
      <c r="BV112" s="928">
        <v>6394873</v>
      </c>
      <c r="BW112" s="928"/>
      <c r="BX112" s="928"/>
      <c r="BY112" s="928"/>
      <c r="BZ112" s="928"/>
      <c r="CA112" s="928">
        <v>6809746</v>
      </c>
      <c r="CB112" s="928"/>
      <c r="CC112" s="928"/>
      <c r="CD112" s="928"/>
      <c r="CE112" s="928"/>
      <c r="CF112" s="922">
        <v>89.1</v>
      </c>
      <c r="CG112" s="923"/>
      <c r="CH112" s="923"/>
      <c r="CI112" s="923"/>
      <c r="CJ112" s="923"/>
      <c r="CK112" s="950"/>
      <c r="CL112" s="951"/>
      <c r="CM112" s="924" t="s">
        <v>423</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121</v>
      </c>
      <c r="DH112" s="928"/>
      <c r="DI112" s="928"/>
      <c r="DJ112" s="928"/>
      <c r="DK112" s="928"/>
      <c r="DL112" s="928" t="s">
        <v>121</v>
      </c>
      <c r="DM112" s="928"/>
      <c r="DN112" s="928"/>
      <c r="DO112" s="928"/>
      <c r="DP112" s="928"/>
      <c r="DQ112" s="928" t="s">
        <v>121</v>
      </c>
      <c r="DR112" s="928"/>
      <c r="DS112" s="928"/>
      <c r="DT112" s="928"/>
      <c r="DU112" s="928"/>
      <c r="DV112" s="929" t="s">
        <v>121</v>
      </c>
      <c r="DW112" s="929"/>
      <c r="DX112" s="929"/>
      <c r="DY112" s="929"/>
      <c r="DZ112" s="930"/>
    </row>
    <row r="113" spans="1:130" s="218" customFormat="1" ht="26.25" customHeight="1" x14ac:dyDescent="0.15">
      <c r="A113" s="956"/>
      <c r="B113" s="957"/>
      <c r="C113" s="925" t="s">
        <v>424</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535739</v>
      </c>
      <c r="AB113" s="940"/>
      <c r="AC113" s="940"/>
      <c r="AD113" s="940"/>
      <c r="AE113" s="941"/>
      <c r="AF113" s="942">
        <v>477155</v>
      </c>
      <c r="AG113" s="940"/>
      <c r="AH113" s="940"/>
      <c r="AI113" s="940"/>
      <c r="AJ113" s="941"/>
      <c r="AK113" s="942">
        <v>486981</v>
      </c>
      <c r="AL113" s="940"/>
      <c r="AM113" s="940"/>
      <c r="AN113" s="940"/>
      <c r="AO113" s="941"/>
      <c r="AP113" s="943">
        <v>6.4</v>
      </c>
      <c r="AQ113" s="944"/>
      <c r="AR113" s="944"/>
      <c r="AS113" s="944"/>
      <c r="AT113" s="945"/>
      <c r="AU113" s="910"/>
      <c r="AV113" s="911"/>
      <c r="AW113" s="911"/>
      <c r="AX113" s="911"/>
      <c r="AY113" s="911"/>
      <c r="AZ113" s="924" t="s">
        <v>425</v>
      </c>
      <c r="BA113" s="925"/>
      <c r="BB113" s="925"/>
      <c r="BC113" s="925"/>
      <c r="BD113" s="925"/>
      <c r="BE113" s="925"/>
      <c r="BF113" s="925"/>
      <c r="BG113" s="925"/>
      <c r="BH113" s="925"/>
      <c r="BI113" s="925"/>
      <c r="BJ113" s="925"/>
      <c r="BK113" s="925"/>
      <c r="BL113" s="925"/>
      <c r="BM113" s="925"/>
      <c r="BN113" s="925"/>
      <c r="BO113" s="925"/>
      <c r="BP113" s="926"/>
      <c r="BQ113" s="927">
        <v>54591</v>
      </c>
      <c r="BR113" s="928"/>
      <c r="BS113" s="928"/>
      <c r="BT113" s="928"/>
      <c r="BU113" s="928"/>
      <c r="BV113" s="928">
        <v>45672</v>
      </c>
      <c r="BW113" s="928"/>
      <c r="BX113" s="928"/>
      <c r="BY113" s="928"/>
      <c r="BZ113" s="928"/>
      <c r="CA113" s="928">
        <v>36803</v>
      </c>
      <c r="CB113" s="928"/>
      <c r="CC113" s="928"/>
      <c r="CD113" s="928"/>
      <c r="CE113" s="928"/>
      <c r="CF113" s="922">
        <v>0.5</v>
      </c>
      <c r="CG113" s="923"/>
      <c r="CH113" s="923"/>
      <c r="CI113" s="923"/>
      <c r="CJ113" s="923"/>
      <c r="CK113" s="950"/>
      <c r="CL113" s="951"/>
      <c r="CM113" s="924" t="s">
        <v>426</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121</v>
      </c>
      <c r="DH113" s="961"/>
      <c r="DI113" s="961"/>
      <c r="DJ113" s="961"/>
      <c r="DK113" s="962"/>
      <c r="DL113" s="963" t="s">
        <v>121</v>
      </c>
      <c r="DM113" s="961"/>
      <c r="DN113" s="961"/>
      <c r="DO113" s="961"/>
      <c r="DP113" s="962"/>
      <c r="DQ113" s="963" t="s">
        <v>121</v>
      </c>
      <c r="DR113" s="961"/>
      <c r="DS113" s="961"/>
      <c r="DT113" s="961"/>
      <c r="DU113" s="962"/>
      <c r="DV113" s="964" t="s">
        <v>121</v>
      </c>
      <c r="DW113" s="965"/>
      <c r="DX113" s="965"/>
      <c r="DY113" s="965"/>
      <c r="DZ113" s="966"/>
    </row>
    <row r="114" spans="1:130" s="218" customFormat="1" ht="26.25" customHeight="1" x14ac:dyDescent="0.15">
      <c r="A114" s="956"/>
      <c r="B114" s="957"/>
      <c r="C114" s="925" t="s">
        <v>427</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9015</v>
      </c>
      <c r="AB114" s="961"/>
      <c r="AC114" s="961"/>
      <c r="AD114" s="961"/>
      <c r="AE114" s="962"/>
      <c r="AF114" s="963">
        <v>9169</v>
      </c>
      <c r="AG114" s="961"/>
      <c r="AH114" s="961"/>
      <c r="AI114" s="961"/>
      <c r="AJ114" s="962"/>
      <c r="AK114" s="963">
        <v>8022</v>
      </c>
      <c r="AL114" s="961"/>
      <c r="AM114" s="961"/>
      <c r="AN114" s="961"/>
      <c r="AO114" s="962"/>
      <c r="AP114" s="964">
        <v>0.1</v>
      </c>
      <c r="AQ114" s="965"/>
      <c r="AR114" s="965"/>
      <c r="AS114" s="965"/>
      <c r="AT114" s="966"/>
      <c r="AU114" s="910"/>
      <c r="AV114" s="911"/>
      <c r="AW114" s="911"/>
      <c r="AX114" s="911"/>
      <c r="AY114" s="911"/>
      <c r="AZ114" s="924" t="s">
        <v>428</v>
      </c>
      <c r="BA114" s="925"/>
      <c r="BB114" s="925"/>
      <c r="BC114" s="925"/>
      <c r="BD114" s="925"/>
      <c r="BE114" s="925"/>
      <c r="BF114" s="925"/>
      <c r="BG114" s="925"/>
      <c r="BH114" s="925"/>
      <c r="BI114" s="925"/>
      <c r="BJ114" s="925"/>
      <c r="BK114" s="925"/>
      <c r="BL114" s="925"/>
      <c r="BM114" s="925"/>
      <c r="BN114" s="925"/>
      <c r="BO114" s="925"/>
      <c r="BP114" s="926"/>
      <c r="BQ114" s="927" t="s">
        <v>121</v>
      </c>
      <c r="BR114" s="928"/>
      <c r="BS114" s="928"/>
      <c r="BT114" s="928"/>
      <c r="BU114" s="928"/>
      <c r="BV114" s="928" t="s">
        <v>121</v>
      </c>
      <c r="BW114" s="928"/>
      <c r="BX114" s="928"/>
      <c r="BY114" s="928"/>
      <c r="BZ114" s="928"/>
      <c r="CA114" s="928" t="s">
        <v>121</v>
      </c>
      <c r="CB114" s="928"/>
      <c r="CC114" s="928"/>
      <c r="CD114" s="928"/>
      <c r="CE114" s="928"/>
      <c r="CF114" s="922" t="s">
        <v>121</v>
      </c>
      <c r="CG114" s="923"/>
      <c r="CH114" s="923"/>
      <c r="CI114" s="923"/>
      <c r="CJ114" s="923"/>
      <c r="CK114" s="950"/>
      <c r="CL114" s="951"/>
      <c r="CM114" s="924" t="s">
        <v>429</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121</v>
      </c>
      <c r="DH114" s="961"/>
      <c r="DI114" s="961"/>
      <c r="DJ114" s="961"/>
      <c r="DK114" s="962"/>
      <c r="DL114" s="963" t="s">
        <v>121</v>
      </c>
      <c r="DM114" s="961"/>
      <c r="DN114" s="961"/>
      <c r="DO114" s="961"/>
      <c r="DP114" s="962"/>
      <c r="DQ114" s="963" t="s">
        <v>121</v>
      </c>
      <c r="DR114" s="961"/>
      <c r="DS114" s="961"/>
      <c r="DT114" s="961"/>
      <c r="DU114" s="962"/>
      <c r="DV114" s="964" t="s">
        <v>121</v>
      </c>
      <c r="DW114" s="965"/>
      <c r="DX114" s="965"/>
      <c r="DY114" s="965"/>
      <c r="DZ114" s="966"/>
    </row>
    <row r="115" spans="1:130" s="218" customFormat="1" ht="26.25" customHeight="1" x14ac:dyDescent="0.15">
      <c r="A115" s="956"/>
      <c r="B115" s="957"/>
      <c r="C115" s="925" t="s">
        <v>430</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121</v>
      </c>
      <c r="AB115" s="940"/>
      <c r="AC115" s="940"/>
      <c r="AD115" s="940"/>
      <c r="AE115" s="941"/>
      <c r="AF115" s="942" t="s">
        <v>121</v>
      </c>
      <c r="AG115" s="940"/>
      <c r="AH115" s="940"/>
      <c r="AI115" s="940"/>
      <c r="AJ115" s="941"/>
      <c r="AK115" s="942" t="s">
        <v>121</v>
      </c>
      <c r="AL115" s="940"/>
      <c r="AM115" s="940"/>
      <c r="AN115" s="940"/>
      <c r="AO115" s="941"/>
      <c r="AP115" s="943" t="s">
        <v>121</v>
      </c>
      <c r="AQ115" s="944"/>
      <c r="AR115" s="944"/>
      <c r="AS115" s="944"/>
      <c r="AT115" s="945"/>
      <c r="AU115" s="910"/>
      <c r="AV115" s="911"/>
      <c r="AW115" s="911"/>
      <c r="AX115" s="911"/>
      <c r="AY115" s="911"/>
      <c r="AZ115" s="924" t="s">
        <v>431</v>
      </c>
      <c r="BA115" s="925"/>
      <c r="BB115" s="925"/>
      <c r="BC115" s="925"/>
      <c r="BD115" s="925"/>
      <c r="BE115" s="925"/>
      <c r="BF115" s="925"/>
      <c r="BG115" s="925"/>
      <c r="BH115" s="925"/>
      <c r="BI115" s="925"/>
      <c r="BJ115" s="925"/>
      <c r="BK115" s="925"/>
      <c r="BL115" s="925"/>
      <c r="BM115" s="925"/>
      <c r="BN115" s="925"/>
      <c r="BO115" s="925"/>
      <c r="BP115" s="926"/>
      <c r="BQ115" s="927" t="s">
        <v>121</v>
      </c>
      <c r="BR115" s="928"/>
      <c r="BS115" s="928"/>
      <c r="BT115" s="928"/>
      <c r="BU115" s="928"/>
      <c r="BV115" s="928" t="s">
        <v>121</v>
      </c>
      <c r="BW115" s="928"/>
      <c r="BX115" s="928"/>
      <c r="BY115" s="928"/>
      <c r="BZ115" s="928"/>
      <c r="CA115" s="928" t="s">
        <v>121</v>
      </c>
      <c r="CB115" s="928"/>
      <c r="CC115" s="928"/>
      <c r="CD115" s="928"/>
      <c r="CE115" s="928"/>
      <c r="CF115" s="922" t="s">
        <v>121</v>
      </c>
      <c r="CG115" s="923"/>
      <c r="CH115" s="923"/>
      <c r="CI115" s="923"/>
      <c r="CJ115" s="923"/>
      <c r="CK115" s="950"/>
      <c r="CL115" s="951"/>
      <c r="CM115" s="924" t="s">
        <v>432</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121</v>
      </c>
      <c r="DH115" s="961"/>
      <c r="DI115" s="961"/>
      <c r="DJ115" s="961"/>
      <c r="DK115" s="962"/>
      <c r="DL115" s="963" t="s">
        <v>121</v>
      </c>
      <c r="DM115" s="961"/>
      <c r="DN115" s="961"/>
      <c r="DO115" s="961"/>
      <c r="DP115" s="962"/>
      <c r="DQ115" s="963" t="s">
        <v>121</v>
      </c>
      <c r="DR115" s="961"/>
      <c r="DS115" s="961"/>
      <c r="DT115" s="961"/>
      <c r="DU115" s="962"/>
      <c r="DV115" s="964" t="s">
        <v>121</v>
      </c>
      <c r="DW115" s="965"/>
      <c r="DX115" s="965"/>
      <c r="DY115" s="965"/>
      <c r="DZ115" s="966"/>
    </row>
    <row r="116" spans="1:130" s="218" customFormat="1" ht="26.25" customHeight="1" x14ac:dyDescent="0.15">
      <c r="A116" s="958"/>
      <c r="B116" s="959"/>
      <c r="C116" s="967" t="s">
        <v>433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121</v>
      </c>
      <c r="AB116" s="961"/>
      <c r="AC116" s="961"/>
      <c r="AD116" s="961"/>
      <c r="AE116" s="962"/>
      <c r="AF116" s="963" t="s">
        <v>121</v>
      </c>
      <c r="AG116" s="961"/>
      <c r="AH116" s="961"/>
      <c r="AI116" s="961"/>
      <c r="AJ116" s="962"/>
      <c r="AK116" s="963" t="s">
        <v>121</v>
      </c>
      <c r="AL116" s="961"/>
      <c r="AM116" s="961"/>
      <c r="AN116" s="961"/>
      <c r="AO116" s="962"/>
      <c r="AP116" s="964" t="s">
        <v>121</v>
      </c>
      <c r="AQ116" s="965"/>
      <c r="AR116" s="965"/>
      <c r="AS116" s="965"/>
      <c r="AT116" s="966"/>
      <c r="AU116" s="910"/>
      <c r="AV116" s="911"/>
      <c r="AW116" s="911"/>
      <c r="AX116" s="911"/>
      <c r="AY116" s="911"/>
      <c r="AZ116" s="969" t="s">
        <v>434</v>
      </c>
      <c r="BA116" s="970"/>
      <c r="BB116" s="970"/>
      <c r="BC116" s="970"/>
      <c r="BD116" s="970"/>
      <c r="BE116" s="970"/>
      <c r="BF116" s="970"/>
      <c r="BG116" s="970"/>
      <c r="BH116" s="970"/>
      <c r="BI116" s="970"/>
      <c r="BJ116" s="970"/>
      <c r="BK116" s="970"/>
      <c r="BL116" s="970"/>
      <c r="BM116" s="970"/>
      <c r="BN116" s="970"/>
      <c r="BO116" s="970"/>
      <c r="BP116" s="971"/>
      <c r="BQ116" s="927" t="s">
        <v>121</v>
      </c>
      <c r="BR116" s="928"/>
      <c r="BS116" s="928"/>
      <c r="BT116" s="928"/>
      <c r="BU116" s="928"/>
      <c r="BV116" s="928" t="s">
        <v>121</v>
      </c>
      <c r="BW116" s="928"/>
      <c r="BX116" s="928"/>
      <c r="BY116" s="928"/>
      <c r="BZ116" s="928"/>
      <c r="CA116" s="928" t="s">
        <v>121</v>
      </c>
      <c r="CB116" s="928"/>
      <c r="CC116" s="928"/>
      <c r="CD116" s="928"/>
      <c r="CE116" s="928"/>
      <c r="CF116" s="922" t="s">
        <v>121</v>
      </c>
      <c r="CG116" s="923"/>
      <c r="CH116" s="923"/>
      <c r="CI116" s="923"/>
      <c r="CJ116" s="923"/>
      <c r="CK116" s="950"/>
      <c r="CL116" s="951"/>
      <c r="CM116" s="924" t="s">
        <v>435</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121</v>
      </c>
      <c r="DH116" s="961"/>
      <c r="DI116" s="961"/>
      <c r="DJ116" s="961"/>
      <c r="DK116" s="962"/>
      <c r="DL116" s="963" t="s">
        <v>121</v>
      </c>
      <c r="DM116" s="961"/>
      <c r="DN116" s="961"/>
      <c r="DO116" s="961"/>
      <c r="DP116" s="962"/>
      <c r="DQ116" s="963" t="s">
        <v>121</v>
      </c>
      <c r="DR116" s="961"/>
      <c r="DS116" s="961"/>
      <c r="DT116" s="961"/>
      <c r="DU116" s="962"/>
      <c r="DV116" s="964" t="s">
        <v>121</v>
      </c>
      <c r="DW116" s="965"/>
      <c r="DX116" s="965"/>
      <c r="DY116" s="965"/>
      <c r="DZ116" s="966"/>
    </row>
    <row r="117" spans="1:130" s="218" customFormat="1" ht="26.25" customHeight="1" x14ac:dyDescent="0.15">
      <c r="A117" s="914" t="s">
        <v>176</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436</v>
      </c>
      <c r="Z117" s="896"/>
      <c r="AA117" s="980">
        <v>2680861</v>
      </c>
      <c r="AB117" s="981"/>
      <c r="AC117" s="981"/>
      <c r="AD117" s="981"/>
      <c r="AE117" s="982"/>
      <c r="AF117" s="983">
        <v>2767461</v>
      </c>
      <c r="AG117" s="981"/>
      <c r="AH117" s="981"/>
      <c r="AI117" s="981"/>
      <c r="AJ117" s="982"/>
      <c r="AK117" s="983">
        <v>3075892</v>
      </c>
      <c r="AL117" s="981"/>
      <c r="AM117" s="981"/>
      <c r="AN117" s="981"/>
      <c r="AO117" s="982"/>
      <c r="AP117" s="984"/>
      <c r="AQ117" s="985"/>
      <c r="AR117" s="985"/>
      <c r="AS117" s="985"/>
      <c r="AT117" s="986"/>
      <c r="AU117" s="910"/>
      <c r="AV117" s="911"/>
      <c r="AW117" s="911"/>
      <c r="AX117" s="911"/>
      <c r="AY117" s="911"/>
      <c r="AZ117" s="976" t="s">
        <v>437</v>
      </c>
      <c r="BA117" s="977"/>
      <c r="BB117" s="977"/>
      <c r="BC117" s="977"/>
      <c r="BD117" s="977"/>
      <c r="BE117" s="977"/>
      <c r="BF117" s="977"/>
      <c r="BG117" s="977"/>
      <c r="BH117" s="977"/>
      <c r="BI117" s="977"/>
      <c r="BJ117" s="977"/>
      <c r="BK117" s="977"/>
      <c r="BL117" s="977"/>
      <c r="BM117" s="977"/>
      <c r="BN117" s="977"/>
      <c r="BO117" s="977"/>
      <c r="BP117" s="978"/>
      <c r="BQ117" s="927" t="s">
        <v>121</v>
      </c>
      <c r="BR117" s="928"/>
      <c r="BS117" s="928"/>
      <c r="BT117" s="928"/>
      <c r="BU117" s="928"/>
      <c r="BV117" s="928" t="s">
        <v>121</v>
      </c>
      <c r="BW117" s="928"/>
      <c r="BX117" s="928"/>
      <c r="BY117" s="928"/>
      <c r="BZ117" s="928"/>
      <c r="CA117" s="928" t="s">
        <v>121</v>
      </c>
      <c r="CB117" s="928"/>
      <c r="CC117" s="928"/>
      <c r="CD117" s="928"/>
      <c r="CE117" s="928"/>
      <c r="CF117" s="922" t="s">
        <v>121</v>
      </c>
      <c r="CG117" s="923"/>
      <c r="CH117" s="923"/>
      <c r="CI117" s="923"/>
      <c r="CJ117" s="923"/>
      <c r="CK117" s="950"/>
      <c r="CL117" s="951"/>
      <c r="CM117" s="924" t="s">
        <v>438</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121</v>
      </c>
      <c r="DH117" s="961"/>
      <c r="DI117" s="961"/>
      <c r="DJ117" s="961"/>
      <c r="DK117" s="962"/>
      <c r="DL117" s="963" t="s">
        <v>121</v>
      </c>
      <c r="DM117" s="961"/>
      <c r="DN117" s="961"/>
      <c r="DO117" s="961"/>
      <c r="DP117" s="962"/>
      <c r="DQ117" s="963" t="s">
        <v>121</v>
      </c>
      <c r="DR117" s="961"/>
      <c r="DS117" s="961"/>
      <c r="DT117" s="961"/>
      <c r="DU117" s="962"/>
      <c r="DV117" s="964" t="s">
        <v>121</v>
      </c>
      <c r="DW117" s="965"/>
      <c r="DX117" s="965"/>
      <c r="DY117" s="965"/>
      <c r="DZ117" s="966"/>
    </row>
    <row r="118" spans="1:130" s="218" customFormat="1" ht="26.25" customHeight="1" x14ac:dyDescent="0.15">
      <c r="A118" s="914" t="s">
        <v>412</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409</v>
      </c>
      <c r="AB118" s="895"/>
      <c r="AC118" s="895"/>
      <c r="AD118" s="895"/>
      <c r="AE118" s="896"/>
      <c r="AF118" s="894" t="s">
        <v>410</v>
      </c>
      <c r="AG118" s="895"/>
      <c r="AH118" s="895"/>
      <c r="AI118" s="895"/>
      <c r="AJ118" s="896"/>
      <c r="AK118" s="894" t="s">
        <v>293</v>
      </c>
      <c r="AL118" s="895"/>
      <c r="AM118" s="895"/>
      <c r="AN118" s="895"/>
      <c r="AO118" s="896"/>
      <c r="AP118" s="972" t="s">
        <v>411</v>
      </c>
      <c r="AQ118" s="973"/>
      <c r="AR118" s="973"/>
      <c r="AS118" s="973"/>
      <c r="AT118" s="974"/>
      <c r="AU118" s="910"/>
      <c r="AV118" s="911"/>
      <c r="AW118" s="911"/>
      <c r="AX118" s="911"/>
      <c r="AY118" s="911"/>
      <c r="AZ118" s="975" t="s">
        <v>439</v>
      </c>
      <c r="BA118" s="967"/>
      <c r="BB118" s="967"/>
      <c r="BC118" s="967"/>
      <c r="BD118" s="967"/>
      <c r="BE118" s="967"/>
      <c r="BF118" s="967"/>
      <c r="BG118" s="967"/>
      <c r="BH118" s="967"/>
      <c r="BI118" s="967"/>
      <c r="BJ118" s="967"/>
      <c r="BK118" s="967"/>
      <c r="BL118" s="967"/>
      <c r="BM118" s="967"/>
      <c r="BN118" s="967"/>
      <c r="BO118" s="967"/>
      <c r="BP118" s="968"/>
      <c r="BQ118" s="1001" t="s">
        <v>121</v>
      </c>
      <c r="BR118" s="1002"/>
      <c r="BS118" s="1002"/>
      <c r="BT118" s="1002"/>
      <c r="BU118" s="1002"/>
      <c r="BV118" s="1002" t="s">
        <v>121</v>
      </c>
      <c r="BW118" s="1002"/>
      <c r="BX118" s="1002"/>
      <c r="BY118" s="1002"/>
      <c r="BZ118" s="1002"/>
      <c r="CA118" s="1002" t="s">
        <v>121</v>
      </c>
      <c r="CB118" s="1002"/>
      <c r="CC118" s="1002"/>
      <c r="CD118" s="1002"/>
      <c r="CE118" s="1002"/>
      <c r="CF118" s="922" t="s">
        <v>121</v>
      </c>
      <c r="CG118" s="923"/>
      <c r="CH118" s="923"/>
      <c r="CI118" s="923"/>
      <c r="CJ118" s="923"/>
      <c r="CK118" s="950"/>
      <c r="CL118" s="951"/>
      <c r="CM118" s="924" t="s">
        <v>440</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121</v>
      </c>
      <c r="DH118" s="961"/>
      <c r="DI118" s="961"/>
      <c r="DJ118" s="961"/>
      <c r="DK118" s="962"/>
      <c r="DL118" s="963" t="s">
        <v>121</v>
      </c>
      <c r="DM118" s="961"/>
      <c r="DN118" s="961"/>
      <c r="DO118" s="961"/>
      <c r="DP118" s="962"/>
      <c r="DQ118" s="963" t="s">
        <v>121</v>
      </c>
      <c r="DR118" s="961"/>
      <c r="DS118" s="961"/>
      <c r="DT118" s="961"/>
      <c r="DU118" s="962"/>
      <c r="DV118" s="964" t="s">
        <v>121</v>
      </c>
      <c r="DW118" s="965"/>
      <c r="DX118" s="965"/>
      <c r="DY118" s="965"/>
      <c r="DZ118" s="966"/>
    </row>
    <row r="119" spans="1:130" s="218" customFormat="1" ht="26.25" customHeight="1" x14ac:dyDescent="0.15">
      <c r="A119" s="1058" t="s">
        <v>415</v>
      </c>
      <c r="B119" s="949"/>
      <c r="C119" s="931" t="s">
        <v>416</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12"/>
      <c r="AV119" s="913"/>
      <c r="AW119" s="913"/>
      <c r="AX119" s="913"/>
      <c r="AY119" s="913"/>
      <c r="AZ119" s="239" t="s">
        <v>176</v>
      </c>
      <c r="BA119" s="239"/>
      <c r="BB119" s="239"/>
      <c r="BC119" s="239"/>
      <c r="BD119" s="239"/>
      <c r="BE119" s="239"/>
      <c r="BF119" s="239"/>
      <c r="BG119" s="239"/>
      <c r="BH119" s="239"/>
      <c r="BI119" s="239"/>
      <c r="BJ119" s="239"/>
      <c r="BK119" s="239"/>
      <c r="BL119" s="239"/>
      <c r="BM119" s="239"/>
      <c r="BN119" s="239"/>
      <c r="BO119" s="979" t="s">
        <v>441</v>
      </c>
      <c r="BP119" s="1007"/>
      <c r="BQ119" s="1001">
        <v>55216243</v>
      </c>
      <c r="BR119" s="1002"/>
      <c r="BS119" s="1002"/>
      <c r="BT119" s="1002"/>
      <c r="BU119" s="1002"/>
      <c r="BV119" s="1002">
        <v>56294463</v>
      </c>
      <c r="BW119" s="1002"/>
      <c r="BX119" s="1002"/>
      <c r="BY119" s="1002"/>
      <c r="BZ119" s="1002"/>
      <c r="CA119" s="1002">
        <v>57122479</v>
      </c>
      <c r="CB119" s="1002"/>
      <c r="CC119" s="1002"/>
      <c r="CD119" s="1002"/>
      <c r="CE119" s="1002"/>
      <c r="CF119" s="1003"/>
      <c r="CG119" s="1004"/>
      <c r="CH119" s="1004"/>
      <c r="CI119" s="1004"/>
      <c r="CJ119" s="1005"/>
      <c r="CK119" s="952"/>
      <c r="CL119" s="953"/>
      <c r="CM119" s="975" t="s">
        <v>442</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121</v>
      </c>
      <c r="DH119" s="988"/>
      <c r="DI119" s="988"/>
      <c r="DJ119" s="988"/>
      <c r="DK119" s="989"/>
      <c r="DL119" s="987" t="s">
        <v>121</v>
      </c>
      <c r="DM119" s="988"/>
      <c r="DN119" s="988"/>
      <c r="DO119" s="988"/>
      <c r="DP119" s="989"/>
      <c r="DQ119" s="987" t="s">
        <v>121</v>
      </c>
      <c r="DR119" s="988"/>
      <c r="DS119" s="988"/>
      <c r="DT119" s="988"/>
      <c r="DU119" s="989"/>
      <c r="DV119" s="990" t="s">
        <v>121</v>
      </c>
      <c r="DW119" s="991"/>
      <c r="DX119" s="991"/>
      <c r="DY119" s="991"/>
      <c r="DZ119" s="992"/>
    </row>
    <row r="120" spans="1:130" s="218" customFormat="1" ht="26.25" customHeight="1" x14ac:dyDescent="0.15">
      <c r="A120" s="1059"/>
      <c r="B120" s="951"/>
      <c r="C120" s="924" t="s">
        <v>419</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121</v>
      </c>
      <c r="AB120" s="961"/>
      <c r="AC120" s="961"/>
      <c r="AD120" s="961"/>
      <c r="AE120" s="962"/>
      <c r="AF120" s="963" t="s">
        <v>121</v>
      </c>
      <c r="AG120" s="961"/>
      <c r="AH120" s="961"/>
      <c r="AI120" s="961"/>
      <c r="AJ120" s="962"/>
      <c r="AK120" s="963" t="s">
        <v>121</v>
      </c>
      <c r="AL120" s="961"/>
      <c r="AM120" s="961"/>
      <c r="AN120" s="961"/>
      <c r="AO120" s="962"/>
      <c r="AP120" s="964" t="s">
        <v>121</v>
      </c>
      <c r="AQ120" s="965"/>
      <c r="AR120" s="965"/>
      <c r="AS120" s="965"/>
      <c r="AT120" s="966"/>
      <c r="AU120" s="993" t="s">
        <v>443</v>
      </c>
      <c r="AV120" s="994"/>
      <c r="AW120" s="994"/>
      <c r="AX120" s="994"/>
      <c r="AY120" s="995"/>
      <c r="AZ120" s="931" t="s">
        <v>444</v>
      </c>
      <c r="BA120" s="899"/>
      <c r="BB120" s="899"/>
      <c r="BC120" s="899"/>
      <c r="BD120" s="899"/>
      <c r="BE120" s="899"/>
      <c r="BF120" s="899"/>
      <c r="BG120" s="899"/>
      <c r="BH120" s="899"/>
      <c r="BI120" s="899"/>
      <c r="BJ120" s="899"/>
      <c r="BK120" s="899"/>
      <c r="BL120" s="899"/>
      <c r="BM120" s="899"/>
      <c r="BN120" s="899"/>
      <c r="BO120" s="899"/>
      <c r="BP120" s="900"/>
      <c r="BQ120" s="932">
        <v>8316818</v>
      </c>
      <c r="BR120" s="933"/>
      <c r="BS120" s="933"/>
      <c r="BT120" s="933"/>
      <c r="BU120" s="933"/>
      <c r="BV120" s="933">
        <v>9459440</v>
      </c>
      <c r="BW120" s="933"/>
      <c r="BX120" s="933"/>
      <c r="BY120" s="933"/>
      <c r="BZ120" s="933"/>
      <c r="CA120" s="933">
        <v>9542895</v>
      </c>
      <c r="CB120" s="933"/>
      <c r="CC120" s="933"/>
      <c r="CD120" s="933"/>
      <c r="CE120" s="933"/>
      <c r="CF120" s="946">
        <v>124.9</v>
      </c>
      <c r="CG120" s="947"/>
      <c r="CH120" s="947"/>
      <c r="CI120" s="947"/>
      <c r="CJ120" s="947"/>
      <c r="CK120" s="1008" t="s">
        <v>445</v>
      </c>
      <c r="CL120" s="1009"/>
      <c r="CM120" s="1009"/>
      <c r="CN120" s="1009"/>
      <c r="CO120" s="1010"/>
      <c r="CP120" s="1016" t="s">
        <v>392</v>
      </c>
      <c r="CQ120" s="1017"/>
      <c r="CR120" s="1017"/>
      <c r="CS120" s="1017"/>
      <c r="CT120" s="1017"/>
      <c r="CU120" s="1017"/>
      <c r="CV120" s="1017"/>
      <c r="CW120" s="1017"/>
      <c r="CX120" s="1017"/>
      <c r="CY120" s="1017"/>
      <c r="CZ120" s="1017"/>
      <c r="DA120" s="1017"/>
      <c r="DB120" s="1017"/>
      <c r="DC120" s="1017"/>
      <c r="DD120" s="1017"/>
      <c r="DE120" s="1017"/>
      <c r="DF120" s="1018"/>
      <c r="DG120" s="932">
        <v>5772902</v>
      </c>
      <c r="DH120" s="933"/>
      <c r="DI120" s="933"/>
      <c r="DJ120" s="933"/>
      <c r="DK120" s="933"/>
      <c r="DL120" s="933">
        <v>5774250</v>
      </c>
      <c r="DM120" s="933"/>
      <c r="DN120" s="933"/>
      <c r="DO120" s="933"/>
      <c r="DP120" s="933"/>
      <c r="DQ120" s="933">
        <v>6176302</v>
      </c>
      <c r="DR120" s="933"/>
      <c r="DS120" s="933"/>
      <c r="DT120" s="933"/>
      <c r="DU120" s="933"/>
      <c r="DV120" s="934">
        <v>80.900000000000006</v>
      </c>
      <c r="DW120" s="934"/>
      <c r="DX120" s="934"/>
      <c r="DY120" s="934"/>
      <c r="DZ120" s="935"/>
    </row>
    <row r="121" spans="1:130" s="218" customFormat="1" ht="26.25" customHeight="1" x14ac:dyDescent="0.15">
      <c r="A121" s="1059"/>
      <c r="B121" s="951"/>
      <c r="C121" s="976" t="s">
        <v>446</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121</v>
      </c>
      <c r="AB121" s="961"/>
      <c r="AC121" s="961"/>
      <c r="AD121" s="961"/>
      <c r="AE121" s="962"/>
      <c r="AF121" s="963" t="s">
        <v>121</v>
      </c>
      <c r="AG121" s="961"/>
      <c r="AH121" s="961"/>
      <c r="AI121" s="961"/>
      <c r="AJ121" s="962"/>
      <c r="AK121" s="963" t="s">
        <v>121</v>
      </c>
      <c r="AL121" s="961"/>
      <c r="AM121" s="961"/>
      <c r="AN121" s="961"/>
      <c r="AO121" s="962"/>
      <c r="AP121" s="964" t="s">
        <v>121</v>
      </c>
      <c r="AQ121" s="965"/>
      <c r="AR121" s="965"/>
      <c r="AS121" s="965"/>
      <c r="AT121" s="966"/>
      <c r="AU121" s="996"/>
      <c r="AV121" s="997"/>
      <c r="AW121" s="997"/>
      <c r="AX121" s="997"/>
      <c r="AY121" s="998"/>
      <c r="AZ121" s="924" t="s">
        <v>447</v>
      </c>
      <c r="BA121" s="925"/>
      <c r="BB121" s="925"/>
      <c r="BC121" s="925"/>
      <c r="BD121" s="925"/>
      <c r="BE121" s="925"/>
      <c r="BF121" s="925"/>
      <c r="BG121" s="925"/>
      <c r="BH121" s="925"/>
      <c r="BI121" s="925"/>
      <c r="BJ121" s="925"/>
      <c r="BK121" s="925"/>
      <c r="BL121" s="925"/>
      <c r="BM121" s="925"/>
      <c r="BN121" s="925"/>
      <c r="BO121" s="925"/>
      <c r="BP121" s="926"/>
      <c r="BQ121" s="927">
        <v>6868913</v>
      </c>
      <c r="BR121" s="928"/>
      <c r="BS121" s="928"/>
      <c r="BT121" s="928"/>
      <c r="BU121" s="928"/>
      <c r="BV121" s="928">
        <v>6796443</v>
      </c>
      <c r="BW121" s="928"/>
      <c r="BX121" s="928"/>
      <c r="BY121" s="928"/>
      <c r="BZ121" s="928"/>
      <c r="CA121" s="928">
        <v>6908366</v>
      </c>
      <c r="CB121" s="928"/>
      <c r="CC121" s="928"/>
      <c r="CD121" s="928"/>
      <c r="CE121" s="928"/>
      <c r="CF121" s="922">
        <v>90.4</v>
      </c>
      <c r="CG121" s="923"/>
      <c r="CH121" s="923"/>
      <c r="CI121" s="923"/>
      <c r="CJ121" s="923"/>
      <c r="CK121" s="1011"/>
      <c r="CL121" s="1012"/>
      <c r="CM121" s="1012"/>
      <c r="CN121" s="1012"/>
      <c r="CO121" s="1013"/>
      <c r="CP121" s="1021" t="s">
        <v>390</v>
      </c>
      <c r="CQ121" s="1022"/>
      <c r="CR121" s="1022"/>
      <c r="CS121" s="1022"/>
      <c r="CT121" s="1022"/>
      <c r="CU121" s="1022"/>
      <c r="CV121" s="1022"/>
      <c r="CW121" s="1022"/>
      <c r="CX121" s="1022"/>
      <c r="CY121" s="1022"/>
      <c r="CZ121" s="1022"/>
      <c r="DA121" s="1022"/>
      <c r="DB121" s="1022"/>
      <c r="DC121" s="1022"/>
      <c r="DD121" s="1022"/>
      <c r="DE121" s="1022"/>
      <c r="DF121" s="1023"/>
      <c r="DG121" s="927">
        <v>546345</v>
      </c>
      <c r="DH121" s="928"/>
      <c r="DI121" s="928"/>
      <c r="DJ121" s="928"/>
      <c r="DK121" s="928"/>
      <c r="DL121" s="928">
        <v>620623</v>
      </c>
      <c r="DM121" s="928"/>
      <c r="DN121" s="928"/>
      <c r="DO121" s="928"/>
      <c r="DP121" s="928"/>
      <c r="DQ121" s="928">
        <v>633444</v>
      </c>
      <c r="DR121" s="928"/>
      <c r="DS121" s="928"/>
      <c r="DT121" s="928"/>
      <c r="DU121" s="928"/>
      <c r="DV121" s="929">
        <v>8.3000000000000007</v>
      </c>
      <c r="DW121" s="929"/>
      <c r="DX121" s="929"/>
      <c r="DY121" s="929"/>
      <c r="DZ121" s="930"/>
    </row>
    <row r="122" spans="1:130" s="218" customFormat="1" ht="26.25" customHeight="1" x14ac:dyDescent="0.15">
      <c r="A122" s="1059"/>
      <c r="B122" s="951"/>
      <c r="C122" s="924" t="s">
        <v>429</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121</v>
      </c>
      <c r="AB122" s="961"/>
      <c r="AC122" s="961"/>
      <c r="AD122" s="961"/>
      <c r="AE122" s="962"/>
      <c r="AF122" s="963" t="s">
        <v>121</v>
      </c>
      <c r="AG122" s="961"/>
      <c r="AH122" s="961"/>
      <c r="AI122" s="961"/>
      <c r="AJ122" s="962"/>
      <c r="AK122" s="963" t="s">
        <v>121</v>
      </c>
      <c r="AL122" s="961"/>
      <c r="AM122" s="961"/>
      <c r="AN122" s="961"/>
      <c r="AO122" s="962"/>
      <c r="AP122" s="964" t="s">
        <v>121</v>
      </c>
      <c r="AQ122" s="965"/>
      <c r="AR122" s="965"/>
      <c r="AS122" s="965"/>
      <c r="AT122" s="966"/>
      <c r="AU122" s="996"/>
      <c r="AV122" s="997"/>
      <c r="AW122" s="997"/>
      <c r="AX122" s="997"/>
      <c r="AY122" s="998"/>
      <c r="AZ122" s="975" t="s">
        <v>448</v>
      </c>
      <c r="BA122" s="967"/>
      <c r="BB122" s="967"/>
      <c r="BC122" s="967"/>
      <c r="BD122" s="967"/>
      <c r="BE122" s="967"/>
      <c r="BF122" s="967"/>
      <c r="BG122" s="967"/>
      <c r="BH122" s="967"/>
      <c r="BI122" s="967"/>
      <c r="BJ122" s="967"/>
      <c r="BK122" s="967"/>
      <c r="BL122" s="967"/>
      <c r="BM122" s="967"/>
      <c r="BN122" s="967"/>
      <c r="BO122" s="967"/>
      <c r="BP122" s="968"/>
      <c r="BQ122" s="1001">
        <v>37743661</v>
      </c>
      <c r="BR122" s="1002"/>
      <c r="BS122" s="1002"/>
      <c r="BT122" s="1002"/>
      <c r="BU122" s="1002"/>
      <c r="BV122" s="1002">
        <v>38398543</v>
      </c>
      <c r="BW122" s="1002"/>
      <c r="BX122" s="1002"/>
      <c r="BY122" s="1002"/>
      <c r="BZ122" s="1002"/>
      <c r="CA122" s="1002">
        <v>37707541</v>
      </c>
      <c r="CB122" s="1002"/>
      <c r="CC122" s="1002"/>
      <c r="CD122" s="1002"/>
      <c r="CE122" s="1002"/>
      <c r="CF122" s="1019">
        <v>493.6</v>
      </c>
      <c r="CG122" s="1020"/>
      <c r="CH122" s="1020"/>
      <c r="CI122" s="1020"/>
      <c r="CJ122" s="1020"/>
      <c r="CK122" s="1011"/>
      <c r="CL122" s="1012"/>
      <c r="CM122" s="1012"/>
      <c r="CN122" s="1012"/>
      <c r="CO122" s="1013"/>
      <c r="CP122" s="1021" t="s">
        <v>388</v>
      </c>
      <c r="CQ122" s="1022"/>
      <c r="CR122" s="1022"/>
      <c r="CS122" s="1022"/>
      <c r="CT122" s="1022"/>
      <c r="CU122" s="1022"/>
      <c r="CV122" s="1022"/>
      <c r="CW122" s="1022"/>
      <c r="CX122" s="1022"/>
      <c r="CY122" s="1022"/>
      <c r="CZ122" s="1022"/>
      <c r="DA122" s="1022"/>
      <c r="DB122" s="1022"/>
      <c r="DC122" s="1022"/>
      <c r="DD122" s="1022"/>
      <c r="DE122" s="1022"/>
      <c r="DF122" s="1023"/>
      <c r="DG122" s="927" t="s">
        <v>121</v>
      </c>
      <c r="DH122" s="928"/>
      <c r="DI122" s="928"/>
      <c r="DJ122" s="928"/>
      <c r="DK122" s="928"/>
      <c r="DL122" s="928" t="s">
        <v>121</v>
      </c>
      <c r="DM122" s="928"/>
      <c r="DN122" s="928"/>
      <c r="DO122" s="928"/>
      <c r="DP122" s="928"/>
      <c r="DQ122" s="928" t="s">
        <v>121</v>
      </c>
      <c r="DR122" s="928"/>
      <c r="DS122" s="928"/>
      <c r="DT122" s="928"/>
      <c r="DU122" s="928"/>
      <c r="DV122" s="929" t="s">
        <v>121</v>
      </c>
      <c r="DW122" s="929"/>
      <c r="DX122" s="929"/>
      <c r="DY122" s="929"/>
      <c r="DZ122" s="930"/>
    </row>
    <row r="123" spans="1:130" s="218" customFormat="1" ht="26.25" customHeight="1" x14ac:dyDescent="0.15">
      <c r="A123" s="1059"/>
      <c r="B123" s="951"/>
      <c r="C123" s="924" t="s">
        <v>435</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121</v>
      </c>
      <c r="AB123" s="961"/>
      <c r="AC123" s="961"/>
      <c r="AD123" s="961"/>
      <c r="AE123" s="962"/>
      <c r="AF123" s="963" t="s">
        <v>121</v>
      </c>
      <c r="AG123" s="961"/>
      <c r="AH123" s="961"/>
      <c r="AI123" s="961"/>
      <c r="AJ123" s="962"/>
      <c r="AK123" s="963" t="s">
        <v>121</v>
      </c>
      <c r="AL123" s="961"/>
      <c r="AM123" s="961"/>
      <c r="AN123" s="961"/>
      <c r="AO123" s="962"/>
      <c r="AP123" s="964" t="s">
        <v>121</v>
      </c>
      <c r="AQ123" s="965"/>
      <c r="AR123" s="965"/>
      <c r="AS123" s="965"/>
      <c r="AT123" s="966"/>
      <c r="AU123" s="999"/>
      <c r="AV123" s="1000"/>
      <c r="AW123" s="1000"/>
      <c r="AX123" s="1000"/>
      <c r="AY123" s="1000"/>
      <c r="AZ123" s="239" t="s">
        <v>176</v>
      </c>
      <c r="BA123" s="239"/>
      <c r="BB123" s="239"/>
      <c r="BC123" s="239"/>
      <c r="BD123" s="239"/>
      <c r="BE123" s="239"/>
      <c r="BF123" s="239"/>
      <c r="BG123" s="239"/>
      <c r="BH123" s="239"/>
      <c r="BI123" s="239"/>
      <c r="BJ123" s="239"/>
      <c r="BK123" s="239"/>
      <c r="BL123" s="239"/>
      <c r="BM123" s="239"/>
      <c r="BN123" s="239"/>
      <c r="BO123" s="979" t="s">
        <v>449</v>
      </c>
      <c r="BP123" s="1007"/>
      <c r="BQ123" s="1065">
        <v>52929392</v>
      </c>
      <c r="BR123" s="1066"/>
      <c r="BS123" s="1066"/>
      <c r="BT123" s="1066"/>
      <c r="BU123" s="1066"/>
      <c r="BV123" s="1066">
        <v>54654426</v>
      </c>
      <c r="BW123" s="1066"/>
      <c r="BX123" s="1066"/>
      <c r="BY123" s="1066"/>
      <c r="BZ123" s="1066"/>
      <c r="CA123" s="1066">
        <v>54158802</v>
      </c>
      <c r="CB123" s="1066"/>
      <c r="CC123" s="1066"/>
      <c r="CD123" s="1066"/>
      <c r="CE123" s="1066"/>
      <c r="CF123" s="1003"/>
      <c r="CG123" s="1004"/>
      <c r="CH123" s="1004"/>
      <c r="CI123" s="1004"/>
      <c r="CJ123" s="1005"/>
      <c r="CK123" s="1011"/>
      <c r="CL123" s="1012"/>
      <c r="CM123" s="1012"/>
      <c r="CN123" s="1012"/>
      <c r="CO123" s="1013"/>
      <c r="CP123" s="1021" t="s">
        <v>389</v>
      </c>
      <c r="CQ123" s="1022"/>
      <c r="CR123" s="1022"/>
      <c r="CS123" s="1022"/>
      <c r="CT123" s="1022"/>
      <c r="CU123" s="1022"/>
      <c r="CV123" s="1022"/>
      <c r="CW123" s="1022"/>
      <c r="CX123" s="1022"/>
      <c r="CY123" s="1022"/>
      <c r="CZ123" s="1022"/>
      <c r="DA123" s="1022"/>
      <c r="DB123" s="1022"/>
      <c r="DC123" s="1022"/>
      <c r="DD123" s="1022"/>
      <c r="DE123" s="1022"/>
      <c r="DF123" s="1023"/>
      <c r="DG123" s="960" t="s">
        <v>121</v>
      </c>
      <c r="DH123" s="961"/>
      <c r="DI123" s="961"/>
      <c r="DJ123" s="961"/>
      <c r="DK123" s="962"/>
      <c r="DL123" s="963" t="s">
        <v>121</v>
      </c>
      <c r="DM123" s="961"/>
      <c r="DN123" s="961"/>
      <c r="DO123" s="961"/>
      <c r="DP123" s="962"/>
      <c r="DQ123" s="963" t="s">
        <v>121</v>
      </c>
      <c r="DR123" s="961"/>
      <c r="DS123" s="961"/>
      <c r="DT123" s="961"/>
      <c r="DU123" s="962"/>
      <c r="DV123" s="964" t="s">
        <v>121</v>
      </c>
      <c r="DW123" s="965"/>
      <c r="DX123" s="965"/>
      <c r="DY123" s="965"/>
      <c r="DZ123" s="966"/>
    </row>
    <row r="124" spans="1:130" s="218" customFormat="1" ht="26.25" customHeight="1" thickBot="1" x14ac:dyDescent="0.2">
      <c r="A124" s="1059"/>
      <c r="B124" s="951"/>
      <c r="C124" s="924" t="s">
        <v>438</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121</v>
      </c>
      <c r="AB124" s="961"/>
      <c r="AC124" s="961"/>
      <c r="AD124" s="961"/>
      <c r="AE124" s="962"/>
      <c r="AF124" s="963" t="s">
        <v>121</v>
      </c>
      <c r="AG124" s="961"/>
      <c r="AH124" s="961"/>
      <c r="AI124" s="961"/>
      <c r="AJ124" s="962"/>
      <c r="AK124" s="963" t="s">
        <v>121</v>
      </c>
      <c r="AL124" s="961"/>
      <c r="AM124" s="961"/>
      <c r="AN124" s="961"/>
      <c r="AO124" s="962"/>
      <c r="AP124" s="964" t="s">
        <v>121</v>
      </c>
      <c r="AQ124" s="965"/>
      <c r="AR124" s="965"/>
      <c r="AS124" s="965"/>
      <c r="AT124" s="966"/>
      <c r="AU124" s="1061" t="s">
        <v>450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32.299999999999997</v>
      </c>
      <c r="BR124" s="1029"/>
      <c r="BS124" s="1029"/>
      <c r="BT124" s="1029"/>
      <c r="BU124" s="1029"/>
      <c r="BV124" s="1029">
        <v>22.4</v>
      </c>
      <c r="BW124" s="1029"/>
      <c r="BX124" s="1029"/>
      <c r="BY124" s="1029"/>
      <c r="BZ124" s="1029"/>
      <c r="CA124" s="1029">
        <v>38.700000000000003</v>
      </c>
      <c r="CB124" s="1029"/>
      <c r="CC124" s="1029"/>
      <c r="CD124" s="1029"/>
      <c r="CE124" s="1029"/>
      <c r="CF124" s="1030"/>
      <c r="CG124" s="1031"/>
      <c r="CH124" s="1031"/>
      <c r="CI124" s="1031"/>
      <c r="CJ124" s="1032"/>
      <c r="CK124" s="1014"/>
      <c r="CL124" s="1014"/>
      <c r="CM124" s="1014"/>
      <c r="CN124" s="1014"/>
      <c r="CO124" s="1015"/>
      <c r="CP124" s="1021" t="s">
        <v>451</v>
      </c>
      <c r="CQ124" s="1022"/>
      <c r="CR124" s="1022"/>
      <c r="CS124" s="1022"/>
      <c r="CT124" s="1022"/>
      <c r="CU124" s="1022"/>
      <c r="CV124" s="1022"/>
      <c r="CW124" s="1022"/>
      <c r="CX124" s="1022"/>
      <c r="CY124" s="1022"/>
      <c r="CZ124" s="1022"/>
      <c r="DA124" s="1022"/>
      <c r="DB124" s="1022"/>
      <c r="DC124" s="1022"/>
      <c r="DD124" s="1022"/>
      <c r="DE124" s="1022"/>
      <c r="DF124" s="1023"/>
      <c r="DG124" s="1006" t="s">
        <v>121</v>
      </c>
      <c r="DH124" s="988"/>
      <c r="DI124" s="988"/>
      <c r="DJ124" s="988"/>
      <c r="DK124" s="989"/>
      <c r="DL124" s="987" t="s">
        <v>121</v>
      </c>
      <c r="DM124" s="988"/>
      <c r="DN124" s="988"/>
      <c r="DO124" s="988"/>
      <c r="DP124" s="989"/>
      <c r="DQ124" s="987" t="s">
        <v>121</v>
      </c>
      <c r="DR124" s="988"/>
      <c r="DS124" s="988"/>
      <c r="DT124" s="988"/>
      <c r="DU124" s="989"/>
      <c r="DV124" s="990" t="s">
        <v>121</v>
      </c>
      <c r="DW124" s="991"/>
      <c r="DX124" s="991"/>
      <c r="DY124" s="991"/>
      <c r="DZ124" s="992"/>
    </row>
    <row r="125" spans="1:130" s="218" customFormat="1" ht="26.25" customHeight="1" x14ac:dyDescent="0.15">
      <c r="A125" s="1059"/>
      <c r="B125" s="951"/>
      <c r="C125" s="924" t="s">
        <v>440</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121</v>
      </c>
      <c r="AB125" s="961"/>
      <c r="AC125" s="961"/>
      <c r="AD125" s="961"/>
      <c r="AE125" s="962"/>
      <c r="AF125" s="963" t="s">
        <v>121</v>
      </c>
      <c r="AG125" s="961"/>
      <c r="AH125" s="961"/>
      <c r="AI125" s="961"/>
      <c r="AJ125" s="962"/>
      <c r="AK125" s="963" t="s">
        <v>121</v>
      </c>
      <c r="AL125" s="961"/>
      <c r="AM125" s="961"/>
      <c r="AN125" s="961"/>
      <c r="AO125" s="962"/>
      <c r="AP125" s="964" t="s">
        <v>121</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452</v>
      </c>
      <c r="CL125" s="1009"/>
      <c r="CM125" s="1009"/>
      <c r="CN125" s="1009"/>
      <c r="CO125" s="1010"/>
      <c r="CP125" s="931" t="s">
        <v>453</v>
      </c>
      <c r="CQ125" s="899"/>
      <c r="CR125" s="899"/>
      <c r="CS125" s="899"/>
      <c r="CT125" s="899"/>
      <c r="CU125" s="899"/>
      <c r="CV125" s="899"/>
      <c r="CW125" s="899"/>
      <c r="CX125" s="899"/>
      <c r="CY125" s="899"/>
      <c r="CZ125" s="899"/>
      <c r="DA125" s="899"/>
      <c r="DB125" s="899"/>
      <c r="DC125" s="899"/>
      <c r="DD125" s="899"/>
      <c r="DE125" s="899"/>
      <c r="DF125" s="900"/>
      <c r="DG125" s="932" t="s">
        <v>121</v>
      </c>
      <c r="DH125" s="933"/>
      <c r="DI125" s="933"/>
      <c r="DJ125" s="933"/>
      <c r="DK125" s="933"/>
      <c r="DL125" s="933" t="s">
        <v>121</v>
      </c>
      <c r="DM125" s="933"/>
      <c r="DN125" s="933"/>
      <c r="DO125" s="933"/>
      <c r="DP125" s="933"/>
      <c r="DQ125" s="933" t="s">
        <v>121</v>
      </c>
      <c r="DR125" s="933"/>
      <c r="DS125" s="933"/>
      <c r="DT125" s="933"/>
      <c r="DU125" s="933"/>
      <c r="DV125" s="934" t="s">
        <v>121</v>
      </c>
      <c r="DW125" s="934"/>
      <c r="DX125" s="934"/>
      <c r="DY125" s="934"/>
      <c r="DZ125" s="935"/>
    </row>
    <row r="126" spans="1:130" s="218" customFormat="1" ht="26.25" customHeight="1" thickBot="1" x14ac:dyDescent="0.2">
      <c r="A126" s="1059"/>
      <c r="B126" s="951"/>
      <c r="C126" s="924" t="s">
        <v>442</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121</v>
      </c>
      <c r="AB126" s="961"/>
      <c r="AC126" s="961"/>
      <c r="AD126" s="961"/>
      <c r="AE126" s="962"/>
      <c r="AF126" s="963" t="s">
        <v>121</v>
      </c>
      <c r="AG126" s="961"/>
      <c r="AH126" s="961"/>
      <c r="AI126" s="961"/>
      <c r="AJ126" s="962"/>
      <c r="AK126" s="963" t="s">
        <v>121</v>
      </c>
      <c r="AL126" s="961"/>
      <c r="AM126" s="961"/>
      <c r="AN126" s="961"/>
      <c r="AO126" s="962"/>
      <c r="AP126" s="964" t="s">
        <v>121</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454</v>
      </c>
      <c r="CQ126" s="925"/>
      <c r="CR126" s="925"/>
      <c r="CS126" s="925"/>
      <c r="CT126" s="925"/>
      <c r="CU126" s="925"/>
      <c r="CV126" s="925"/>
      <c r="CW126" s="925"/>
      <c r="CX126" s="925"/>
      <c r="CY126" s="925"/>
      <c r="CZ126" s="925"/>
      <c r="DA126" s="925"/>
      <c r="DB126" s="925"/>
      <c r="DC126" s="925"/>
      <c r="DD126" s="925"/>
      <c r="DE126" s="925"/>
      <c r="DF126" s="926"/>
      <c r="DG126" s="927" t="s">
        <v>121</v>
      </c>
      <c r="DH126" s="928"/>
      <c r="DI126" s="928"/>
      <c r="DJ126" s="928"/>
      <c r="DK126" s="928"/>
      <c r="DL126" s="928" t="s">
        <v>121</v>
      </c>
      <c r="DM126" s="928"/>
      <c r="DN126" s="928"/>
      <c r="DO126" s="928"/>
      <c r="DP126" s="928"/>
      <c r="DQ126" s="928" t="s">
        <v>121</v>
      </c>
      <c r="DR126" s="928"/>
      <c r="DS126" s="928"/>
      <c r="DT126" s="928"/>
      <c r="DU126" s="928"/>
      <c r="DV126" s="929" t="s">
        <v>121</v>
      </c>
      <c r="DW126" s="929"/>
      <c r="DX126" s="929"/>
      <c r="DY126" s="929"/>
      <c r="DZ126" s="930"/>
    </row>
    <row r="127" spans="1:130" s="218" customFormat="1" ht="26.25" customHeight="1" x14ac:dyDescent="0.15">
      <c r="A127" s="1060"/>
      <c r="B127" s="953"/>
      <c r="C127" s="975" t="s">
        <v>455</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121</v>
      </c>
      <c r="AB127" s="961"/>
      <c r="AC127" s="961"/>
      <c r="AD127" s="961"/>
      <c r="AE127" s="962"/>
      <c r="AF127" s="963" t="s">
        <v>121</v>
      </c>
      <c r="AG127" s="961"/>
      <c r="AH127" s="961"/>
      <c r="AI127" s="961"/>
      <c r="AJ127" s="962"/>
      <c r="AK127" s="963" t="s">
        <v>121</v>
      </c>
      <c r="AL127" s="961"/>
      <c r="AM127" s="961"/>
      <c r="AN127" s="961"/>
      <c r="AO127" s="962"/>
      <c r="AP127" s="964" t="s">
        <v>121</v>
      </c>
      <c r="AQ127" s="965"/>
      <c r="AR127" s="965"/>
      <c r="AS127" s="965"/>
      <c r="AT127" s="966"/>
      <c r="AU127" s="220"/>
      <c r="AV127" s="220"/>
      <c r="AW127" s="220"/>
      <c r="AX127" s="1033" t="s">
        <v>456</v>
      </c>
      <c r="AY127" s="1034"/>
      <c r="AZ127" s="1034"/>
      <c r="BA127" s="1034"/>
      <c r="BB127" s="1034"/>
      <c r="BC127" s="1034"/>
      <c r="BD127" s="1034"/>
      <c r="BE127" s="1035"/>
      <c r="BF127" s="1036" t="s">
        <v>457</v>
      </c>
      <c r="BG127" s="1034"/>
      <c r="BH127" s="1034"/>
      <c r="BI127" s="1034"/>
      <c r="BJ127" s="1034"/>
      <c r="BK127" s="1034"/>
      <c r="BL127" s="1035"/>
      <c r="BM127" s="1036" t="s">
        <v>458</v>
      </c>
      <c r="BN127" s="1034"/>
      <c r="BO127" s="1034"/>
      <c r="BP127" s="1034"/>
      <c r="BQ127" s="1034"/>
      <c r="BR127" s="1034"/>
      <c r="BS127" s="1035"/>
      <c r="BT127" s="1036" t="s">
        <v>459</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460</v>
      </c>
      <c r="CQ127" s="925"/>
      <c r="CR127" s="925"/>
      <c r="CS127" s="925"/>
      <c r="CT127" s="925"/>
      <c r="CU127" s="925"/>
      <c r="CV127" s="925"/>
      <c r="CW127" s="925"/>
      <c r="CX127" s="925"/>
      <c r="CY127" s="925"/>
      <c r="CZ127" s="925"/>
      <c r="DA127" s="925"/>
      <c r="DB127" s="925"/>
      <c r="DC127" s="925"/>
      <c r="DD127" s="925"/>
      <c r="DE127" s="925"/>
      <c r="DF127" s="926"/>
      <c r="DG127" s="927" t="s">
        <v>121</v>
      </c>
      <c r="DH127" s="928"/>
      <c r="DI127" s="928"/>
      <c r="DJ127" s="928"/>
      <c r="DK127" s="928"/>
      <c r="DL127" s="928" t="s">
        <v>121</v>
      </c>
      <c r="DM127" s="928"/>
      <c r="DN127" s="928"/>
      <c r="DO127" s="928"/>
      <c r="DP127" s="928"/>
      <c r="DQ127" s="928" t="s">
        <v>121</v>
      </c>
      <c r="DR127" s="928"/>
      <c r="DS127" s="928"/>
      <c r="DT127" s="928"/>
      <c r="DU127" s="928"/>
      <c r="DV127" s="929" t="s">
        <v>121</v>
      </c>
      <c r="DW127" s="929"/>
      <c r="DX127" s="929"/>
      <c r="DY127" s="929"/>
      <c r="DZ127" s="930"/>
    </row>
    <row r="128" spans="1:130" s="218" customFormat="1" ht="26.25" customHeight="1" thickBot="1" x14ac:dyDescent="0.2">
      <c r="A128" s="1043" t="s">
        <v>461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462</v>
      </c>
      <c r="X128" s="1045"/>
      <c r="Y128" s="1045"/>
      <c r="Z128" s="1046"/>
      <c r="AA128" s="1047">
        <v>56430</v>
      </c>
      <c r="AB128" s="1048"/>
      <c r="AC128" s="1048"/>
      <c r="AD128" s="1048"/>
      <c r="AE128" s="1049"/>
      <c r="AF128" s="1050">
        <v>77326</v>
      </c>
      <c r="AG128" s="1048"/>
      <c r="AH128" s="1048"/>
      <c r="AI128" s="1048"/>
      <c r="AJ128" s="1049"/>
      <c r="AK128" s="1050">
        <v>309947</v>
      </c>
      <c r="AL128" s="1048"/>
      <c r="AM128" s="1048"/>
      <c r="AN128" s="1048"/>
      <c r="AO128" s="1049"/>
      <c r="AP128" s="1051"/>
      <c r="AQ128" s="1052"/>
      <c r="AR128" s="1052"/>
      <c r="AS128" s="1052"/>
      <c r="AT128" s="1053"/>
      <c r="AU128" s="220"/>
      <c r="AV128" s="220"/>
      <c r="AW128" s="220"/>
      <c r="AX128" s="898" t="s">
        <v>463</v>
      </c>
      <c r="AY128" s="899"/>
      <c r="AZ128" s="899"/>
      <c r="BA128" s="899"/>
      <c r="BB128" s="899"/>
      <c r="BC128" s="899"/>
      <c r="BD128" s="899"/>
      <c r="BE128" s="900"/>
      <c r="BF128" s="1054" t="s">
        <v>121</v>
      </c>
      <c r="BG128" s="1055"/>
      <c r="BH128" s="1055"/>
      <c r="BI128" s="1055"/>
      <c r="BJ128" s="1055"/>
      <c r="BK128" s="1055"/>
      <c r="BL128" s="1056"/>
      <c r="BM128" s="1054">
        <v>13.38</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464</v>
      </c>
      <c r="CQ128" s="726"/>
      <c r="CR128" s="726"/>
      <c r="CS128" s="726"/>
      <c r="CT128" s="726"/>
      <c r="CU128" s="726"/>
      <c r="CV128" s="726"/>
      <c r="CW128" s="726"/>
      <c r="CX128" s="726"/>
      <c r="CY128" s="726"/>
      <c r="CZ128" s="726"/>
      <c r="DA128" s="726"/>
      <c r="DB128" s="726"/>
      <c r="DC128" s="726"/>
      <c r="DD128" s="726"/>
      <c r="DE128" s="726"/>
      <c r="DF128" s="1038"/>
      <c r="DG128" s="1039" t="s">
        <v>121</v>
      </c>
      <c r="DH128" s="1040"/>
      <c r="DI128" s="1040"/>
      <c r="DJ128" s="1040"/>
      <c r="DK128" s="1040"/>
      <c r="DL128" s="1040" t="s">
        <v>121</v>
      </c>
      <c r="DM128" s="1040"/>
      <c r="DN128" s="1040"/>
      <c r="DO128" s="1040"/>
      <c r="DP128" s="1040"/>
      <c r="DQ128" s="1040" t="s">
        <v>121</v>
      </c>
      <c r="DR128" s="1040"/>
      <c r="DS128" s="1040"/>
      <c r="DT128" s="1040"/>
      <c r="DU128" s="1040"/>
      <c r="DV128" s="1041" t="s">
        <v>121</v>
      </c>
      <c r="DW128" s="1041"/>
      <c r="DX128" s="1041"/>
      <c r="DY128" s="1041"/>
      <c r="DZ128" s="1042"/>
    </row>
    <row r="129" spans="1:131" s="218" customFormat="1" ht="26.25" customHeight="1" x14ac:dyDescent="0.15">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465</v>
      </c>
      <c r="X129" s="1073"/>
      <c r="Y129" s="1073"/>
      <c r="Z129" s="1074"/>
      <c r="AA129" s="960">
        <v>8879241</v>
      </c>
      <c r="AB129" s="961"/>
      <c r="AC129" s="961"/>
      <c r="AD129" s="961"/>
      <c r="AE129" s="962"/>
      <c r="AF129" s="963">
        <v>9192354</v>
      </c>
      <c r="AG129" s="961"/>
      <c r="AH129" s="961"/>
      <c r="AI129" s="961"/>
      <c r="AJ129" s="962"/>
      <c r="AK129" s="963">
        <v>9707957</v>
      </c>
      <c r="AL129" s="961"/>
      <c r="AM129" s="961"/>
      <c r="AN129" s="961"/>
      <c r="AO129" s="962"/>
      <c r="AP129" s="1075"/>
      <c r="AQ129" s="1076"/>
      <c r="AR129" s="1076"/>
      <c r="AS129" s="1076"/>
      <c r="AT129" s="1077"/>
      <c r="AU129" s="221"/>
      <c r="AV129" s="221"/>
      <c r="AW129" s="221"/>
      <c r="AX129" s="1067" t="s">
        <v>466</v>
      </c>
      <c r="AY129" s="925"/>
      <c r="AZ129" s="925"/>
      <c r="BA129" s="925"/>
      <c r="BB129" s="925"/>
      <c r="BC129" s="925"/>
      <c r="BD129" s="925"/>
      <c r="BE129" s="926"/>
      <c r="BF129" s="1068" t="s">
        <v>121</v>
      </c>
      <c r="BG129" s="1069"/>
      <c r="BH129" s="1069"/>
      <c r="BI129" s="1069"/>
      <c r="BJ129" s="1069"/>
      <c r="BK129" s="1069"/>
      <c r="BL129" s="1070"/>
      <c r="BM129" s="1068">
        <v>18.38</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6" t="s">
        <v>467</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468</v>
      </c>
      <c r="X130" s="1073"/>
      <c r="Y130" s="1073"/>
      <c r="Z130" s="1074"/>
      <c r="AA130" s="960">
        <v>1809184</v>
      </c>
      <c r="AB130" s="961"/>
      <c r="AC130" s="961"/>
      <c r="AD130" s="961"/>
      <c r="AE130" s="962"/>
      <c r="AF130" s="963">
        <v>1876653</v>
      </c>
      <c r="AG130" s="961"/>
      <c r="AH130" s="961"/>
      <c r="AI130" s="961"/>
      <c r="AJ130" s="962"/>
      <c r="AK130" s="963">
        <v>2069306</v>
      </c>
      <c r="AL130" s="961"/>
      <c r="AM130" s="961"/>
      <c r="AN130" s="961"/>
      <c r="AO130" s="962"/>
      <c r="AP130" s="1075"/>
      <c r="AQ130" s="1076"/>
      <c r="AR130" s="1076"/>
      <c r="AS130" s="1076"/>
      <c r="AT130" s="1077"/>
      <c r="AU130" s="221"/>
      <c r="AV130" s="221"/>
      <c r="AW130" s="221"/>
      <c r="AX130" s="1067" t="s">
        <v>469</v>
      </c>
      <c r="AY130" s="925"/>
      <c r="AZ130" s="925"/>
      <c r="BA130" s="925"/>
      <c r="BB130" s="925"/>
      <c r="BC130" s="925"/>
      <c r="BD130" s="925"/>
      <c r="BE130" s="926"/>
      <c r="BF130" s="1103">
        <v>10.5</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470</v>
      </c>
      <c r="X131" s="1110"/>
      <c r="Y131" s="1110"/>
      <c r="Z131" s="1111"/>
      <c r="AA131" s="1006">
        <v>7070057</v>
      </c>
      <c r="AB131" s="988"/>
      <c r="AC131" s="988"/>
      <c r="AD131" s="988"/>
      <c r="AE131" s="989"/>
      <c r="AF131" s="987">
        <v>7315701</v>
      </c>
      <c r="AG131" s="988"/>
      <c r="AH131" s="988"/>
      <c r="AI131" s="988"/>
      <c r="AJ131" s="989"/>
      <c r="AK131" s="987">
        <v>7638651</v>
      </c>
      <c r="AL131" s="988"/>
      <c r="AM131" s="988"/>
      <c r="AN131" s="988"/>
      <c r="AO131" s="989"/>
      <c r="AP131" s="1112"/>
      <c r="AQ131" s="1113"/>
      <c r="AR131" s="1113"/>
      <c r="AS131" s="1113"/>
      <c r="AT131" s="1114"/>
      <c r="AU131" s="221"/>
      <c r="AV131" s="221"/>
      <c r="AW131" s="221"/>
      <c r="AX131" s="1085" t="s">
        <v>471</v>
      </c>
      <c r="AY131" s="726"/>
      <c r="AZ131" s="726"/>
      <c r="BA131" s="726"/>
      <c r="BB131" s="726"/>
      <c r="BC131" s="726"/>
      <c r="BD131" s="726"/>
      <c r="BE131" s="1038"/>
      <c r="BF131" s="1086">
        <v>38.700000000000003</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2" t="s">
        <v>472</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473</v>
      </c>
      <c r="W132" s="1096"/>
      <c r="X132" s="1096"/>
      <c r="Y132" s="1096"/>
      <c r="Z132" s="1097"/>
      <c r="AA132" s="1098">
        <v>11.530982</v>
      </c>
      <c r="AB132" s="1099"/>
      <c r="AC132" s="1099"/>
      <c r="AD132" s="1099"/>
      <c r="AE132" s="1100"/>
      <c r="AF132" s="1101">
        <v>11.11967261</v>
      </c>
      <c r="AG132" s="1099"/>
      <c r="AH132" s="1099"/>
      <c r="AI132" s="1099"/>
      <c r="AJ132" s="1100"/>
      <c r="AK132" s="1101">
        <v>9.1199218290000008</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474</v>
      </c>
      <c r="W133" s="1079"/>
      <c r="X133" s="1079"/>
      <c r="Y133" s="1079"/>
      <c r="Z133" s="1080"/>
      <c r="AA133" s="1081">
        <v>9.4</v>
      </c>
      <c r="AB133" s="1082"/>
      <c r="AC133" s="1082"/>
      <c r="AD133" s="1082"/>
      <c r="AE133" s="1083"/>
      <c r="AF133" s="1081">
        <v>10</v>
      </c>
      <c r="AG133" s="1082"/>
      <c r="AH133" s="1082"/>
      <c r="AI133" s="1082"/>
      <c r="AJ133" s="1083"/>
      <c r="AK133" s="1081">
        <v>10.5</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XkUUQm0OvxcNT6q3yByPmAk6v9Sv8oqlmIjxbhM+Yck1CTzrm5v8l9p0yMLwkTV/3m6Tgys+9sjouZEU3iFKw==" saltValue="cZLY+2F/znIBZjwWl5Z06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3" zoomScaleNormal="85" zoomScaleSheetLayoutView="93"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WdoYJcMhjgjW3dg+/5EoktuPkrRpao+6ya78BFnsdeFn7wD7XoLoMRe7tENeuSooNHnzhzt/3pnuOHtaHgvSg==" saltValue="swluCwoLLvZZhgLKa1SE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RcpdRtM2Ek3Y9STAsVNmDaPnEixIzombuQ51yrnpLuJzunnW4KtbpfGnWvsWiwHUEt8ePN5XUhILoUvMo2Uiw==" saltValue="POcm4TsOfZK8oBWV0t1X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483</v>
      </c>
      <c r="AL9" s="1119"/>
      <c r="AM9" s="1119"/>
      <c r="AN9" s="1120"/>
      <c r="AO9" s="269">
        <v>2417757</v>
      </c>
      <c r="AP9" s="269">
        <v>70887</v>
      </c>
      <c r="AQ9" s="270">
        <v>72090</v>
      </c>
      <c r="AR9" s="271">
        <v>-1.7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484</v>
      </c>
      <c r="AL10" s="1119"/>
      <c r="AM10" s="1119"/>
      <c r="AN10" s="1120"/>
      <c r="AO10" s="272">
        <v>78060</v>
      </c>
      <c r="AP10" s="272">
        <v>2289</v>
      </c>
      <c r="AQ10" s="273">
        <v>9072</v>
      </c>
      <c r="AR10" s="274">
        <v>-74.8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485</v>
      </c>
      <c r="AL11" s="1119"/>
      <c r="AM11" s="1119"/>
      <c r="AN11" s="1120"/>
      <c r="AO11" s="272" t="s">
        <v>486</v>
      </c>
      <c r="AP11" s="272" t="s">
        <v>486</v>
      </c>
      <c r="AQ11" s="273">
        <v>383</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487</v>
      </c>
      <c r="AL12" s="1119"/>
      <c r="AM12" s="1119"/>
      <c r="AN12" s="1120"/>
      <c r="AO12" s="272" t="s">
        <v>486</v>
      </c>
      <c r="AP12" s="272" t="s">
        <v>486</v>
      </c>
      <c r="AQ12" s="273">
        <v>26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488</v>
      </c>
      <c r="AL13" s="1119"/>
      <c r="AM13" s="1119"/>
      <c r="AN13" s="1120"/>
      <c r="AO13" s="272">
        <v>85852</v>
      </c>
      <c r="AP13" s="272">
        <v>2517</v>
      </c>
      <c r="AQ13" s="273">
        <v>2732</v>
      </c>
      <c r="AR13" s="274">
        <v>-7.9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489</v>
      </c>
      <c r="AL14" s="1119"/>
      <c r="AM14" s="1119"/>
      <c r="AN14" s="1120"/>
      <c r="AO14" s="272">
        <v>350758</v>
      </c>
      <c r="AP14" s="272">
        <v>10284</v>
      </c>
      <c r="AQ14" s="273">
        <v>1315</v>
      </c>
      <c r="AR14" s="274">
        <v>682.1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490</v>
      </c>
      <c r="AL15" s="1122"/>
      <c r="AM15" s="1122"/>
      <c r="AN15" s="1123"/>
      <c r="AO15" s="272">
        <v>-116643</v>
      </c>
      <c r="AP15" s="272">
        <v>-3420</v>
      </c>
      <c r="AQ15" s="273">
        <v>-4107</v>
      </c>
      <c r="AR15" s="274">
        <v>-16.7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176</v>
      </c>
      <c r="AL16" s="1122"/>
      <c r="AM16" s="1122"/>
      <c r="AN16" s="1123"/>
      <c r="AO16" s="272">
        <v>2815784</v>
      </c>
      <c r="AP16" s="272">
        <v>82557</v>
      </c>
      <c r="AQ16" s="273">
        <v>81511</v>
      </c>
      <c r="AR16" s="274">
        <v>1.3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495</v>
      </c>
      <c r="AL21" s="1125"/>
      <c r="AM21" s="1125"/>
      <c r="AN21" s="1126"/>
      <c r="AO21" s="285">
        <v>7.65</v>
      </c>
      <c r="AP21" s="286">
        <v>6.74</v>
      </c>
      <c r="AQ21" s="287">
        <v>0.91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496</v>
      </c>
      <c r="AL22" s="1125"/>
      <c r="AM22" s="1125"/>
      <c r="AN22" s="1126"/>
      <c r="AO22" s="290">
        <v>93.8</v>
      </c>
      <c r="AP22" s="291">
        <v>97</v>
      </c>
      <c r="AQ22" s="292">
        <v>-3.2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5" t="s">
        <v>497</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500</v>
      </c>
      <c r="AL32" s="1133"/>
      <c r="AM32" s="1133"/>
      <c r="AN32" s="1134"/>
      <c r="AO32" s="300">
        <v>2580889</v>
      </c>
      <c r="AP32" s="300">
        <v>75670</v>
      </c>
      <c r="AQ32" s="301">
        <v>33695</v>
      </c>
      <c r="AR32" s="302">
        <v>124.6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501</v>
      </c>
      <c r="AL33" s="1133"/>
      <c r="AM33" s="1133"/>
      <c r="AN33" s="1134"/>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502</v>
      </c>
      <c r="AL34" s="1133"/>
      <c r="AM34" s="1133"/>
      <c r="AN34" s="1134"/>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503</v>
      </c>
      <c r="AL35" s="1133"/>
      <c r="AM35" s="1133"/>
      <c r="AN35" s="1134"/>
      <c r="AO35" s="300">
        <v>486981</v>
      </c>
      <c r="AP35" s="300">
        <v>14278</v>
      </c>
      <c r="AQ35" s="301">
        <v>8394</v>
      </c>
      <c r="AR35" s="302">
        <v>70.099999999999994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504</v>
      </c>
      <c r="AL36" s="1133"/>
      <c r="AM36" s="1133"/>
      <c r="AN36" s="1134"/>
      <c r="AO36" s="300">
        <v>8022</v>
      </c>
      <c r="AP36" s="300">
        <v>235</v>
      </c>
      <c r="AQ36" s="301">
        <v>1998</v>
      </c>
      <c r="AR36" s="302">
        <v>-88.2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505</v>
      </c>
      <c r="AL37" s="1133"/>
      <c r="AM37" s="1133"/>
      <c r="AN37" s="1134"/>
      <c r="AO37" s="300" t="s">
        <v>486</v>
      </c>
      <c r="AP37" s="300" t="s">
        <v>486</v>
      </c>
      <c r="AQ37" s="301">
        <v>1021</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506</v>
      </c>
      <c r="AL38" s="1136"/>
      <c r="AM38" s="1136"/>
      <c r="AN38" s="1137"/>
      <c r="AO38" s="303" t="s">
        <v>486</v>
      </c>
      <c r="AP38" s="303" t="s">
        <v>486</v>
      </c>
      <c r="AQ38" s="304">
        <v>3</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507</v>
      </c>
      <c r="AL39" s="1136"/>
      <c r="AM39" s="1136"/>
      <c r="AN39" s="1137"/>
      <c r="AO39" s="300">
        <v>-309947</v>
      </c>
      <c r="AP39" s="300">
        <v>-9087</v>
      </c>
      <c r="AQ39" s="301">
        <v>-3210</v>
      </c>
      <c r="AR39" s="302">
        <v>183.1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508</v>
      </c>
      <c r="AL40" s="1133"/>
      <c r="AM40" s="1133"/>
      <c r="AN40" s="1134"/>
      <c r="AO40" s="300">
        <v>-2069306</v>
      </c>
      <c r="AP40" s="300">
        <v>-60671</v>
      </c>
      <c r="AQ40" s="301">
        <v>-26336</v>
      </c>
      <c r="AR40" s="302">
        <v>130.4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286</v>
      </c>
      <c r="AL41" s="1139"/>
      <c r="AM41" s="1139"/>
      <c r="AN41" s="1140"/>
      <c r="AO41" s="300">
        <v>696639</v>
      </c>
      <c r="AP41" s="300">
        <v>20425</v>
      </c>
      <c r="AQ41" s="301">
        <v>15565</v>
      </c>
      <c r="AR41" s="302">
        <v>31.2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478</v>
      </c>
      <c r="AN49" s="1129" t="s">
        <v>511</v>
      </c>
      <c r="AO49" s="1130"/>
      <c r="AP49" s="1130"/>
      <c r="AQ49" s="1130"/>
      <c r="AR49" s="1131"/>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3085838</v>
      </c>
      <c r="AN51" s="322">
        <v>92509</v>
      </c>
      <c r="AO51" s="323">
        <v>-85.2</v>
      </c>
      <c r="AP51" s="324">
        <v>52068</v>
      </c>
      <c r="AQ51" s="325">
        <v>1.6</v>
      </c>
      <c r="AR51" s="326">
        <v>-86.8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714770</v>
      </c>
      <c r="AN52" s="330">
        <v>21428</v>
      </c>
      <c r="AO52" s="331">
        <v>-54.4</v>
      </c>
      <c r="AP52" s="332">
        <v>26936</v>
      </c>
      <c r="AQ52" s="333">
        <v>3.4</v>
      </c>
      <c r="AR52" s="334">
        <v>-57.8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3341151</v>
      </c>
      <c r="AN53" s="322">
        <v>99772</v>
      </c>
      <c r="AO53" s="323">
        <v>7.9</v>
      </c>
      <c r="AP53" s="324">
        <v>47161</v>
      </c>
      <c r="AQ53" s="325">
        <v>-9.4</v>
      </c>
      <c r="AR53" s="326">
        <v>17.3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1371234</v>
      </c>
      <c r="AN54" s="330">
        <v>40947</v>
      </c>
      <c r="AO54" s="331">
        <v>91.1</v>
      </c>
      <c r="AP54" s="332">
        <v>24595</v>
      </c>
      <c r="AQ54" s="333">
        <v>-8.6999999999999993</v>
      </c>
      <c r="AR54" s="334">
        <v>99.8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4813119</v>
      </c>
      <c r="AN55" s="322">
        <v>142746</v>
      </c>
      <c r="AO55" s="323">
        <v>43.1</v>
      </c>
      <c r="AP55" s="324">
        <v>43423</v>
      </c>
      <c r="AQ55" s="325">
        <v>-7.9</v>
      </c>
      <c r="AR55" s="326">
        <v>51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1190290</v>
      </c>
      <c r="AN56" s="330">
        <v>35301</v>
      </c>
      <c r="AO56" s="331">
        <v>-13.8</v>
      </c>
      <c r="AP56" s="332">
        <v>22207</v>
      </c>
      <c r="AQ56" s="333">
        <v>-9.6999999999999993</v>
      </c>
      <c r="AR56" s="334">
        <v>-4.0999999999999996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5287046</v>
      </c>
      <c r="AN57" s="322">
        <v>155314</v>
      </c>
      <c r="AO57" s="323">
        <v>8.8000000000000007</v>
      </c>
      <c r="AP57" s="324">
        <v>45265</v>
      </c>
      <c r="AQ57" s="325">
        <v>4.2</v>
      </c>
      <c r="AR57" s="326">
        <v>4.5999999999999996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1427235</v>
      </c>
      <c r="AN58" s="330">
        <v>41927</v>
      </c>
      <c r="AO58" s="331">
        <v>18.8</v>
      </c>
      <c r="AP58" s="332">
        <v>22600</v>
      </c>
      <c r="AQ58" s="333">
        <v>1.8</v>
      </c>
      <c r="AR58" s="334">
        <v>17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4273501</v>
      </c>
      <c r="AN59" s="322">
        <v>125297</v>
      </c>
      <c r="AO59" s="323">
        <v>-19.3</v>
      </c>
      <c r="AP59" s="324">
        <v>54621</v>
      </c>
      <c r="AQ59" s="325">
        <v>20.7</v>
      </c>
      <c r="AR59" s="326">
        <v>-40</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1310925</v>
      </c>
      <c r="AN60" s="330">
        <v>38436</v>
      </c>
      <c r="AO60" s="331">
        <v>-8.3000000000000007</v>
      </c>
      <c r="AP60" s="332">
        <v>30892</v>
      </c>
      <c r="AQ60" s="333">
        <v>36.700000000000003</v>
      </c>
      <c r="AR60" s="334">
        <v>-45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4160131</v>
      </c>
      <c r="AN61" s="337">
        <v>123128</v>
      </c>
      <c r="AO61" s="338">
        <v>-8.9</v>
      </c>
      <c r="AP61" s="339">
        <v>48508</v>
      </c>
      <c r="AQ61" s="340">
        <v>1.8</v>
      </c>
      <c r="AR61" s="326">
        <v>-10.7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1202891</v>
      </c>
      <c r="AN62" s="330">
        <v>35608</v>
      </c>
      <c r="AO62" s="331">
        <v>6.7</v>
      </c>
      <c r="AP62" s="332">
        <v>25446</v>
      </c>
      <c r="AQ62" s="333">
        <v>4.7</v>
      </c>
      <c r="AR62" s="334">
        <v>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qXoLXw7rgl95oj2r76EvN8zxmdtnkeP5jxRLakSXp69nrSJ0gBUaFlkUzXKkLBuh6lpy0zlJXDb4ivslWZiJw==" saltValue="JEwQsfjqKrfRdlB6Og0k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ULbgh3YHlT/aoNXnUkHo9V/zHcKdgp44fQyk6FT9LdcmIgPxotKOuUorvQiKopsMVBisgYUMy1IroQbqC+zq7g==" saltValue="Kc9ryX2qRdtcQE6HIXrL5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28QA+cg6BTttbaP5T+CyX5fI6Tiu9c1D8j34lR/rxU16nWU8hmvwdm58ND8BBUcBx4koi1unJdF1Ls3wHguP6A==" saltValue="OxlAIkRSEJKn8d+dyUfQ4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1" t="s">
        <v>3</v>
      </c>
      <c r="D47" s="1141"/>
      <c r="E47" s="1142"/>
      <c r="F47" s="11">
        <v>13.55</v>
      </c>
      <c r="G47" s="12">
        <v>12.37</v>
      </c>
      <c r="H47" s="12">
        <v>12.63</v>
      </c>
      <c r="I47" s="12">
        <v>12.2</v>
      </c>
      <c r="J47" s="13">
        <v>11.56</v>
      </c>
    </row>
    <row r="48" spans="2:10" ht="57.75" customHeight="1" x14ac:dyDescent="0.15">
      <c r="B48" s="14"/>
      <c r="C48" s="1143" t="s">
        <v>4</v>
      </c>
      <c r="D48" s="1143"/>
      <c r="E48" s="1144"/>
      <c r="F48" s="15">
        <v>14.67</v>
      </c>
      <c r="G48" s="16">
        <v>10.29</v>
      </c>
      <c r="H48" s="16">
        <v>25.72</v>
      </c>
      <c r="I48" s="16">
        <v>11.79</v>
      </c>
      <c r="J48" s="17">
        <v>9.0299999999999994</v>
      </c>
    </row>
    <row r="49" spans="2:10" ht="57.75" customHeight="1" thickBot="1" x14ac:dyDescent="0.2">
      <c r="B49" s="18"/>
      <c r="C49" s="1145" t="s">
        <v>5</v>
      </c>
      <c r="D49" s="1145"/>
      <c r="E49" s="1146"/>
      <c r="F49" s="19">
        <v>0.65</v>
      </c>
      <c r="G49" s="20" t="s">
        <v>530</v>
      </c>
      <c r="H49" s="20">
        <v>15.23</v>
      </c>
      <c r="I49" s="20" t="s">
        <v>531</v>
      </c>
      <c r="J49" s="21" t="s">
        <v>532</v>
      </c>
    </row>
    <row r="50" spans="2:10" x14ac:dyDescent="0.15"/>
  </sheetData>
  <sheetProtection algorithmName="SHA-512" hashValue="Xs+3AuY7vvim2iqaMMm0EFWv5on/1wAv4TqL+8br4ksHhoxT8mged7UdMn8hSHfClwjRk41FL1Ek+hrH1qM3ew==" saltValue="jRM62kAq9loSD7NWC3gE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由美</cp:lastModifiedBy>
  <cp:lastPrinted>2026-03-16T01:34:51Z</cp:lastPrinted>
  <dcterms:created xsi:type="dcterms:W3CDTF">2026-02-26T10:17:18Z</dcterms:created>
  <dcterms:modified xsi:type="dcterms:W3CDTF">2026-03-24T02:19:07Z</dcterms:modified>
  <cp:category/>
</cp:coreProperties>
</file>