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72\Desktop\公営企業に係る経営比較分析表の分析等について（依頼）\30 益城町\30 益城町\01 法適\"/>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B10" i="4" s="1"/>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H85" i="4"/>
  <c r="G85" i="4"/>
  <c r="BB10" i="4"/>
  <c r="AT10" i="4"/>
  <c r="AL10" i="4"/>
  <c r="I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<sst xmlns="http://schemas.openxmlformats.org/spreadsheetml/2006/main" count="232" uniqueCount="120">
  <si>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</si>
  <si>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</si>
  <si>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</si>
  <si>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</si>
  <si>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</si>
  <si>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</si>
  <si>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</si>
  <si>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</si>
  <si>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</si>
  <si>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</si>
  <si>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</si>
  <si>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</si>
  <si>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</si>
  <si>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</si>
  <si>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</si>
  <si>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</si>
  <si>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</si>
  <si>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</si>
  <si>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</si>
  <si>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</si>
  <si>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</si>
  <si>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</si>
  <si>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</si>
  <si>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</si>
  <si>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</si>
  <si>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</si>
  <si>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</si>
  <si>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</si>
  <si>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</si>
  <si>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</si>
  <si>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</si>
  <si>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</si>
  <si>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</si>
  <si>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</si>
  <si>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</si>
  <si>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</si>
  <si>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</si>
  <si>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</si>
  <si>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</si>
  <si>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</si>
  <si>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</si>
  <si>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</si>
  <si>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</si>
  <si>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</si>
  <si>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</si>
  <si>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</si>
  <si>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</si>
  <si>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</si>
  <si>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</si>
  <si>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</si>
  <si>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</si>
  <si>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</si>
  <si>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</si>
  <si>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</si>
  <si>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</si>
  <si>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</si>
  <si>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</si>
  <si>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</si>
  <si>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</si>
  <si>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</si>
  <si>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</si>
  <si>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</si>
  <si>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</si>
  <si>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</si>
  <si>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</si>
  <si>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</si>
  <si>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</si>
  <si>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</si>
  <si>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</si>
  <si>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</si>
  <si>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</si>
  <si>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</si>
  <si>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</si>
  <si>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</si>
  <si>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</si>
  <si>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</si>
  <si>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</si>
  <si>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</si>
  <si>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</si>
  <si>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</si>
  <si>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</si>
  <si>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</si>
  <si>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</si>
  <si>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</si>
  <si>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</si>
  <si>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</si>
  <si>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</si>
  <si>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</si>
  <si>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</si>
  <si>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</si>
  <si>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</si>
  <si>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</si>
  <si>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</si>
  <si>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</si>
  <si>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</si>
  <si>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</si>
  <si>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</si>
  <si>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</si>
  <si>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</si>
  <si>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</si>
  <si>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</si>
  <si>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</si>
  <si>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</si>
  <si>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</si>
  <si>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</si>
  <si>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熊本県　益城町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</si>
  <si>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</si>
  <si>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</si>
  <si>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</si>
  <si>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</si>
  <si>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</si>
  <si>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</si>
  <si>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</si>
  <si>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</si>
  <si>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</si>
  <si>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</si>
  <si>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t>
    </rPh>
    <phoneticPr fontId="4"/>
  </si>
  <si>
    <t xml:space="preserve">【益城町の課題】
（料金回収率と有収率）
・水道事業を運営するための柱が、水道料金収入であることを積極的に住民の方へ周知し、理解を得ることで、回収率の向上に努めます。また、水道料金の長期滞納者を未然防ぐ意味においても、４か月以上の滞納には給水停止処分を規定とおり実施していきます。
（企業債残高対給水収益比率）
・町内の基本路線への水道管整備のピークは過ぎ、事業経営での簡易水道の上水道への統合もできたので、今後は老朽管の更新等、最小限の整備に留め、新たな水道管整備に伴う企業債の発行を抑え、企業債残高の減少に努めます。
（施設利用率）
・当時、益城町における急激な人口増加傾向から需要を予測し、整備を進めたため、人口増加が頭打ちとなった現在においては、施設の能力が過大になった傾向があります。今後は、人口減少時代に沿った整備計画で、能力縮小を検討していきます。
</t>
    <rPh sb="1" eb="4">
      <t>マ</t>
    </rPh>
    <rPh sb="5" eb="7">
      <t>カダイ</t>
    </rPh>
    <rPh sb="11" eb="13">
      <t>リョウキン</t>
    </rPh>
    <rPh sb="13" eb="15">
      <t>カイシュウ</t>
    </rPh>
    <rPh sb="15" eb="16">
      <t>リツ</t>
    </rPh>
    <rPh sb="17" eb="19">
      <t>ユウシュウ</t>
    </rPh>
    <rPh sb="19" eb="20">
      <t>リツ</t>
    </rPh>
    <rPh sb="57" eb="58">
      <t>カタ</t>
    </rPh>
    <rPh sb="63" eb="65">
      <t>リカイ</t>
    </rPh>
    <rPh sb="66" eb="67">
      <t>エ</t>
    </rPh>
    <rPh sb="92" eb="94">
      <t>チョウキ</t>
    </rPh>
    <rPh sb="96" eb="97">
      <t>シャ</t>
    </rPh>
    <rPh sb="98" eb="100">
      <t>ミゼン</t>
    </rPh>
    <rPh sb="100" eb="101">
      <t>フセ</t>
    </rPh>
    <rPh sb="102" eb="104">
      <t>イミ</t>
    </rPh>
    <rPh sb="112" eb="113">
      <t>ゲツ</t>
    </rPh>
    <rPh sb="113" eb="115">
      <t>イジョウ</t>
    </rPh>
    <rPh sb="149" eb="150">
      <t>タイ</t>
    </rPh>
    <rPh sb="150" eb="154">
      <t>キ</t>
    </rPh>
    <rPh sb="154" eb="156">
      <t>ヒリツ</t>
    </rPh>
    <rPh sb="159" eb="161">
      <t>チョウナイ</t>
    </rPh>
    <rPh sb="162" eb="164">
      <t>キホン</t>
    </rPh>
    <rPh sb="164" eb="166">
      <t>ロセン</t>
    </rPh>
    <rPh sb="238" eb="241">
      <t>キ</t>
    </rPh>
    <rPh sb="242" eb="244">
      <t>ハッコウ</t>
    </rPh>
    <rPh sb="245" eb="246">
      <t>オサ</t>
    </rPh>
    <rPh sb="273" eb="275">
      <t>トウジ</t>
    </rPh>
    <rPh sb="276" eb="279">
      <t>マ</t>
    </rPh>
    <rPh sb="283" eb="285">
      <t>キュウゲキ</t>
    </rPh>
    <rPh sb="286" eb="288">
      <t>ジンコウ</t>
    </rPh>
    <rPh sb="288" eb="290">
      <t>ゾウカ</t>
    </rPh>
    <rPh sb="290" eb="292">
      <t>ケイコウ</t>
    </rPh>
    <rPh sb="294" eb="296">
      <t>ジュヨウ</t>
    </rPh>
    <rPh sb="297" eb="299">
      <t>ヨソク</t>
    </rPh>
    <rPh sb="301" eb="303">
      <t>セイビ</t>
    </rPh>
    <rPh sb="304" eb="305">
      <t>スス</t>
    </rPh>
    <rPh sb="315" eb="317">
      <t>アタマウ</t>
    </rPh>
    <rPh sb="322" eb="324">
      <t>ゲンザイ</t>
    </rPh>
    <rPh sb="336" eb="338">
      <t>カダイ</t>
    </rPh>
    <rPh sb="342" eb="344">
      <t>ケイコウ</t>
    </rPh>
    <rPh sb="350" eb="352">
      <t>コンゴ</t>
    </rPh>
    <rPh sb="354" eb="356">
      <t>ジンコウ</t>
    </rPh>
    <rPh sb="356" eb="358">
      <t>ゲンショウ</t>
    </rPh>
    <rPh sb="358" eb="360">
      <t>ジダイ</t>
    </rPh>
    <rPh sb="361" eb="362">
      <t>ソ</t>
    </rPh>
    <rPh sb="364" eb="366">
      <t>セイビ</t>
    </rPh>
    <rPh sb="366" eb="368">
      <t>ケイカク</t>
    </rPh>
    <rPh sb="370" eb="372">
      <t>ノウリョク</t>
    </rPh>
    <rPh sb="372" eb="374">
      <t>シュクショウ</t>
    </rPh>
    <rPh sb="375" eb="377">
      <t>ケントウ</t>
    </rPh>
    <phoneticPr fontId="7"/>
  </si>
  <si>
    <t>・下水道工事に伴う配水管布設替に合わせて、老朽管の布設替えを進めています。</t>
    <rPh sb="1" eb="15">
      <t>ゲ</t>
    </rPh>
    <rPh sb="16" eb="17">
      <t>ア</t>
    </rPh>
    <rPh sb="21" eb="23">
      <t>ロウキュウ</t>
    </rPh>
    <rPh sb="23" eb="24">
      <t>カン</t>
    </rPh>
    <rPh sb="25" eb="27">
      <t>フセツ</t>
    </rPh>
    <rPh sb="27" eb="28">
      <t>カ</t>
    </rPh>
    <rPh sb="30" eb="31">
      <t>スス</t>
    </rPh>
    <phoneticPr fontId="4"/>
  </si>
  <si>
    <t>・企業経営における損益バランスは維持され、人口減少も、他の県内市町村に比べゆるやかな予想です。しかし、このまま健全な経営を維持するためには、２０３０年頃の水道料金値上げが必要となります。そのことを先延ばしにすれば、２０４０年以後、一挙に水道料金の大幅な値上げを実施するしか解決策はなく、震災復興により莫大な負債を抱えた一般会計からの補てんも不可能な状況の中では、住民の方の負担増は避けられません。また、人口減少を見据えた、益城町全体としての相対的な経営のスリム化を目指し、下水道事業との統合も検討していきます。
（経営戦略及び水道ビジョン）
・平成３２年度までに、上記の下水道との統合も含めた経営戦略、水道ビジョンの策定を目指します。</t>
    <rPh sb="1" eb="3">
      <t>キギョウ</t>
    </rPh>
    <rPh sb="3" eb="5">
      <t>ケイエイ</t>
    </rPh>
    <rPh sb="9" eb="11">
      <t>ソンエキ</t>
    </rPh>
    <rPh sb="16" eb="18">
      <t>イジ</t>
    </rPh>
    <rPh sb="21" eb="23">
      <t>ジンコウ</t>
    </rPh>
    <rPh sb="23" eb="25">
      <t>ゲンショウ</t>
    </rPh>
    <rPh sb="27" eb="28">
      <t>タ</t>
    </rPh>
    <rPh sb="29" eb="31">
      <t>ケンナイ</t>
    </rPh>
    <rPh sb="31" eb="34">
      <t>シチョウソン</t>
    </rPh>
    <rPh sb="35" eb="36">
      <t>クラ</t>
    </rPh>
    <rPh sb="42" eb="44">
      <t>ヨソウ</t>
    </rPh>
    <rPh sb="55" eb="57">
      <t>ケンゼン</t>
    </rPh>
    <rPh sb="58" eb="60">
      <t>ケイエイ</t>
    </rPh>
    <rPh sb="61" eb="63">
      <t>イジ</t>
    </rPh>
    <rPh sb="74" eb="75">
      <t>ネン</t>
    </rPh>
    <rPh sb="75" eb="76">
      <t>コロ</t>
    </rPh>
    <rPh sb="77" eb="79">
      <t>ス</t>
    </rPh>
    <rPh sb="79" eb="81">
      <t>リョウキン</t>
    </rPh>
    <rPh sb="81" eb="83">
      <t>ネア</t>
    </rPh>
    <rPh sb="85" eb="87">
      <t>ヒツヨウ</t>
    </rPh>
    <rPh sb="98" eb="100">
      <t>サキノ</t>
    </rPh>
    <rPh sb="111" eb="112">
      <t>ネン</t>
    </rPh>
    <rPh sb="112" eb="114">
      <t>イゴ</t>
    </rPh>
    <rPh sb="115" eb="117">
      <t>イッキョ</t>
    </rPh>
    <rPh sb="123" eb="125">
      <t>オオハバ</t>
    </rPh>
    <rPh sb="126" eb="128">
      <t>ネア</t>
    </rPh>
    <rPh sb="130" eb="132">
      <t>ジッシ</t>
    </rPh>
    <rPh sb="174" eb="176">
      <t>ジョウキョウ</t>
    </rPh>
    <rPh sb="177" eb="178">
      <t>ナカ</t>
    </rPh>
    <rPh sb="201" eb="203">
      <t>ジンコウ</t>
    </rPh>
    <rPh sb="203" eb="205">
      <t>ゲンショウ</t>
    </rPh>
    <rPh sb="206" eb="208">
      <t>ミス</t>
    </rPh>
    <rPh sb="211" eb="214">
      <t>マ</t>
    </rPh>
    <rPh sb="214" eb="216">
      <t>ゼンタイ</t>
    </rPh>
    <rPh sb="220" eb="223">
      <t>ソウタイテキ</t>
    </rPh>
    <rPh sb="224" eb="226">
      <t>ケイエイ</t>
    </rPh>
    <rPh sb="230" eb="231">
      <t>カ</t>
    </rPh>
    <rPh sb="232" eb="234">
      <t>メザ</t>
    </rPh>
    <rPh sb="246" eb="248">
      <t>ケントウ</t>
    </rPh>
    <rPh sb="258" eb="260">
      <t>ケイエイ</t>
    </rPh>
    <rPh sb="260" eb="262">
      <t>センリャク</t>
    </rPh>
    <rPh sb="262" eb="264">
      <t>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</si>
</sst>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4" borderId="5" xfId="1" applyNumberFormat="1" applyFont="1" applyFill="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1.4</c:v>
                </c:pt>
                <c:pt idx="4">
                  <c:v>0</c:v>
                </c:pt>
              </c:numCache>
            </c:numRef>
          </c:val>
        </c:ser>
        <c:dLbls>
          <c:showLegendKey val="0"/>
          <c:showVal val="0"/>
          <c:showCatName val="0"/>
          <c:showSerName val="0"/>
          <c:showPercent val="0"/>
          <c:showBubbleSize val="0"/>
        </c:dLbls>
        <c:gapWidth val="150"/>
        <c:axId val="181389208"/>
        <c:axId val="1812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81389208"/>
        <c:axId val="181232512"/>
      </c:lineChart>
      <c:dateAx>
        <c:axId val="181389208"/>
        <c:scaling>
          <c:orientation val="minMax"/>
        </c:scaling>
        <c:delete val="1"/>
        <c:axPos val="b"/>
        <c:numFmt formatCode="ge" sourceLinked="1"/>
        <c:majorTickMark val="none"/>
        <c:minorTickMark val="none"/>
        <c:tickLblPos val="none"/>
        <c:crossAx val="181232512"/>
        <c:crosses val="autoZero"/>
        <c:auto val="1"/>
        <c:lblOffset val="100"/>
        <c:baseTimeUnit val="years"/>
      </c:dateAx>
      <c:valAx>
        <c:axId val="1812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8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47.81</c:v>
                </c:pt>
                <c:pt idx="1">
                  <c:v>46.49</c:v>
                </c:pt>
                <c:pt idx="2">
                  <c:v>45.87</c:v>
                </c:pt>
                <c:pt idx="3">
                  <c:v>47.42</c:v>
                </c:pt>
                <c:pt idx="4">
                  <c:v>47.1</c:v>
                </c:pt>
              </c:numCache>
            </c:numRef>
          </c:val>
        </c:ser>
        <c:dLbls>
          <c:showLegendKey val="0"/>
          <c:showVal val="0"/>
          <c:showCatName val="0"/>
          <c:showSerName val="0"/>
          <c:showPercent val="0"/>
          <c:showBubbleSize val="0"/>
        </c:dLbls>
        <c:gapWidth val="150"/>
        <c:axId val="182641104"/>
        <c:axId val="18264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82641104"/>
        <c:axId val="182641496"/>
      </c:lineChart>
      <c:dateAx>
        <c:axId val="182641104"/>
        <c:scaling>
          <c:orientation val="minMax"/>
        </c:scaling>
        <c:delete val="1"/>
        <c:axPos val="b"/>
        <c:numFmt formatCode="ge" sourceLinked="1"/>
        <c:majorTickMark val="none"/>
        <c:minorTickMark val="none"/>
        <c:tickLblPos val="none"/>
        <c:crossAx val="182641496"/>
        <c:crosses val="autoZero"/>
        <c:auto val="1"/>
        <c:lblOffset val="100"/>
        <c:baseTimeUnit val="years"/>
      </c:dateAx>
      <c:valAx>
        <c:axId val="18264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4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90.02</c:v>
                </c:pt>
                <c:pt idx="1">
                  <c:v>92.35</c:v>
                </c:pt>
                <c:pt idx="2">
                  <c:v>92.59</c:v>
                </c:pt>
                <c:pt idx="3">
                  <c:v>91.41</c:v>
                </c:pt>
                <c:pt idx="4">
                  <c:v>70.959999999999994</c:v>
                </c:pt>
              </c:numCache>
            </c:numRef>
          </c:val>
        </c:ser>
        <c:dLbls>
          <c:showLegendKey val="0"/>
          <c:showVal val="0"/>
          <c:showCatName val="0"/>
          <c:showSerName val="0"/>
          <c:showPercent val="0"/>
          <c:showBubbleSize val="0"/>
        </c:dLbls>
        <c:gapWidth val="150"/>
        <c:axId val="182642672"/>
        <c:axId val="18264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82642672"/>
        <c:axId val="182643064"/>
      </c:lineChart>
      <c:dateAx>
        <c:axId val="182642672"/>
        <c:scaling>
          <c:orientation val="minMax"/>
        </c:scaling>
        <c:delete val="1"/>
        <c:axPos val="b"/>
        <c:numFmt formatCode="ge" sourceLinked="1"/>
        <c:majorTickMark val="none"/>
        <c:minorTickMark val="none"/>
        <c:tickLblPos val="none"/>
        <c:crossAx val="182643064"/>
        <c:crosses val="autoZero"/>
        <c:auto val="1"/>
        <c:lblOffset val="100"/>
        <c:baseTimeUnit val="years"/>
      </c:dateAx>
      <c:valAx>
        <c:axId val="18264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4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114.27</c:v>
                </c:pt>
                <c:pt idx="1">
                  <c:v>109.88</c:v>
                </c:pt>
                <c:pt idx="2">
                  <c:v>102.43</c:v>
                </c:pt>
                <c:pt idx="3">
                  <c:v>100.95</c:v>
                </c:pt>
                <c:pt idx="4">
                  <c:v>82.6</c:v>
                </c:pt>
              </c:numCache>
            </c:numRef>
          </c:val>
        </c:ser>
        <c:dLbls>
          <c:showLegendKey val="0"/>
          <c:showVal val="0"/>
          <c:showCatName val="0"/>
          <c:showSerName val="0"/>
          <c:showPercent val="0"/>
          <c:showBubbleSize val="0"/>
        </c:dLbls>
        <c:gapWidth val="150"/>
        <c:axId val="181843160"/>
        <c:axId val="18184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81843160"/>
        <c:axId val="181847640"/>
      </c:lineChart>
      <c:dateAx>
        <c:axId val="181843160"/>
        <c:scaling>
          <c:orientation val="minMax"/>
        </c:scaling>
        <c:delete val="1"/>
        <c:axPos val="b"/>
        <c:numFmt formatCode="ge" sourceLinked="1"/>
        <c:majorTickMark val="none"/>
        <c:minorTickMark val="none"/>
        <c:tickLblPos val="none"/>
        <c:crossAx val="181847640"/>
        <c:crosses val="autoZero"/>
        <c:auto val="1"/>
        <c:lblOffset val="100"/>
        <c:baseTimeUnit val="years"/>
      </c:dateAx>
      <c:valAx>
        <c:axId val="181847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84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38.19</c:v>
                </c:pt>
                <c:pt idx="1">
                  <c:v>38.770000000000003</c:v>
                </c:pt>
                <c:pt idx="2">
                  <c:v>49.8</c:v>
                </c:pt>
                <c:pt idx="3">
                  <c:v>49.32</c:v>
                </c:pt>
                <c:pt idx="4">
                  <c:v>51.01</c:v>
                </c:pt>
              </c:numCache>
            </c:numRef>
          </c:val>
        </c:ser>
        <c:dLbls>
          <c:showLegendKey val="0"/>
          <c:showVal val="0"/>
          <c:showCatName val="0"/>
          <c:showSerName val="0"/>
          <c:showPercent val="0"/>
          <c:showBubbleSize val="0"/>
        </c:dLbls>
        <c:gapWidth val="150"/>
        <c:axId val="181829816"/>
        <c:axId val="18183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81829816"/>
        <c:axId val="181830200"/>
      </c:lineChart>
      <c:dateAx>
        <c:axId val="181829816"/>
        <c:scaling>
          <c:orientation val="minMax"/>
        </c:scaling>
        <c:delete val="1"/>
        <c:axPos val="b"/>
        <c:numFmt formatCode="ge" sourceLinked="1"/>
        <c:majorTickMark val="none"/>
        <c:minorTickMark val="none"/>
        <c:tickLblPos val="none"/>
        <c:crossAx val="181830200"/>
        <c:crosses val="autoZero"/>
        <c:auto val="1"/>
        <c:lblOffset val="100"/>
        <c:baseTimeUnit val="years"/>
      </c:dateAx>
      <c:valAx>
        <c:axId val="18183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2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0.49</c:v>
                </c:pt>
                <c:pt idx="1">
                  <c:v>2.41</c:v>
                </c:pt>
                <c:pt idx="2">
                  <c:v>2.37</c:v>
                </c:pt>
                <c:pt idx="3" formatCode="#,##0.00;&quot;△&quot;#,##0.00">
                  <c:v>0</c:v>
                </c:pt>
                <c:pt idx="4" formatCode="#,##0.00;&quot;△&quot;#,##0.00">
                  <c:v>0</c:v>
                </c:pt>
              </c:numCache>
            </c:numRef>
          </c:val>
        </c:ser>
        <c:dLbls>
          <c:showLegendKey val="0"/>
          <c:showVal val="0"/>
          <c:showCatName val="0"/>
          <c:showSerName val="0"/>
          <c:showPercent val="0"/>
          <c:showBubbleSize val="0"/>
        </c:dLbls>
        <c:gapWidth val="150"/>
        <c:axId val="181964488"/>
        <c:axId val="18196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81964488"/>
        <c:axId val="181968968"/>
      </c:lineChart>
      <c:dateAx>
        <c:axId val="181964488"/>
        <c:scaling>
          <c:orientation val="minMax"/>
        </c:scaling>
        <c:delete val="1"/>
        <c:axPos val="b"/>
        <c:numFmt formatCode="ge" sourceLinked="1"/>
        <c:majorTickMark val="none"/>
        <c:minorTickMark val="none"/>
        <c:tickLblPos val="none"/>
        <c:crossAx val="181968968"/>
        <c:crosses val="autoZero"/>
        <c:auto val="1"/>
        <c:lblOffset val="100"/>
        <c:baseTimeUnit val="years"/>
      </c:dateAx>
      <c:valAx>
        <c:axId val="18196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6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formatCode="#,##0.00;&quot;△&quot;#,##0.00;&quot;-&quot;">
                  <c:v>86.18</c:v>
                </c:pt>
                <c:pt idx="3" formatCode="#,##0.00;&quot;△&quot;#,##0.00;&quot;-&quot;">
                  <c:v>83.25</c:v>
                </c:pt>
                <c:pt idx="4" formatCode="#,##0.00;&quot;△&quot;#,##0.00;&quot;-&quot;">
                  <c:v>70.25</c:v>
                </c:pt>
              </c:numCache>
            </c:numRef>
          </c:val>
        </c:ser>
        <c:dLbls>
          <c:showLegendKey val="0"/>
          <c:showVal val="0"/>
          <c:showCatName val="0"/>
          <c:showSerName val="0"/>
          <c:showPercent val="0"/>
          <c:showBubbleSize val="0"/>
        </c:dLbls>
        <c:gapWidth val="150"/>
        <c:axId val="181974256"/>
        <c:axId val="18197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81974256"/>
        <c:axId val="181974648"/>
      </c:lineChart>
      <c:dateAx>
        <c:axId val="181974256"/>
        <c:scaling>
          <c:orientation val="minMax"/>
        </c:scaling>
        <c:delete val="1"/>
        <c:axPos val="b"/>
        <c:numFmt formatCode="ge" sourceLinked="1"/>
        <c:majorTickMark val="none"/>
        <c:minorTickMark val="none"/>
        <c:tickLblPos val="none"/>
        <c:crossAx val="181974648"/>
        <c:crosses val="autoZero"/>
        <c:auto val="1"/>
        <c:lblOffset val="100"/>
        <c:baseTimeUnit val="years"/>
      </c:dateAx>
      <c:valAx>
        <c:axId val="181974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97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863.14</c:v>
                </c:pt>
                <c:pt idx="1">
                  <c:v>1680.32</c:v>
                </c:pt>
                <c:pt idx="2">
                  <c:v>423.47</c:v>
                </c:pt>
                <c:pt idx="3">
                  <c:v>968.03</c:v>
                </c:pt>
                <c:pt idx="4">
                  <c:v>418.3</c:v>
                </c:pt>
              </c:numCache>
            </c:numRef>
          </c:val>
        </c:ser>
        <c:dLbls>
          <c:showLegendKey val="0"/>
          <c:showVal val="0"/>
          <c:showCatName val="0"/>
          <c:showSerName val="0"/>
          <c:showPercent val="0"/>
          <c:showBubbleSize val="0"/>
        </c:dLbls>
        <c:gapWidth val="150"/>
        <c:axId val="181975824"/>
        <c:axId val="18197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81975824"/>
        <c:axId val="181976216"/>
      </c:lineChart>
      <c:dateAx>
        <c:axId val="181975824"/>
        <c:scaling>
          <c:orientation val="minMax"/>
        </c:scaling>
        <c:delete val="1"/>
        <c:axPos val="b"/>
        <c:numFmt formatCode="ge" sourceLinked="1"/>
        <c:majorTickMark val="none"/>
        <c:minorTickMark val="none"/>
        <c:tickLblPos val="none"/>
        <c:crossAx val="181976216"/>
        <c:crosses val="autoZero"/>
        <c:auto val="1"/>
        <c:lblOffset val="100"/>
        <c:baseTimeUnit val="years"/>
      </c:dateAx>
      <c:valAx>
        <c:axId val="181976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97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572.22</c:v>
                </c:pt>
                <c:pt idx="1">
                  <c:v>574.70000000000005</c:v>
                </c:pt>
                <c:pt idx="2">
                  <c:v>623.78</c:v>
                </c:pt>
                <c:pt idx="3">
                  <c:v>643.47</c:v>
                </c:pt>
                <c:pt idx="4">
                  <c:v>881.04</c:v>
                </c:pt>
              </c:numCache>
            </c:numRef>
          </c:val>
        </c:ser>
        <c:dLbls>
          <c:showLegendKey val="0"/>
          <c:showVal val="0"/>
          <c:showCatName val="0"/>
          <c:showSerName val="0"/>
          <c:showPercent val="0"/>
          <c:showBubbleSize val="0"/>
        </c:dLbls>
        <c:gapWidth val="150"/>
        <c:axId val="182153408"/>
        <c:axId val="18215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82153408"/>
        <c:axId val="182153800"/>
      </c:lineChart>
      <c:dateAx>
        <c:axId val="182153408"/>
        <c:scaling>
          <c:orientation val="minMax"/>
        </c:scaling>
        <c:delete val="1"/>
        <c:axPos val="b"/>
        <c:numFmt formatCode="ge" sourceLinked="1"/>
        <c:majorTickMark val="none"/>
        <c:minorTickMark val="none"/>
        <c:tickLblPos val="none"/>
        <c:crossAx val="182153800"/>
        <c:crosses val="autoZero"/>
        <c:auto val="1"/>
        <c:lblOffset val="100"/>
        <c:baseTimeUnit val="years"/>
      </c:dateAx>
      <c:valAx>
        <c:axId val="182153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1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104.07</c:v>
                </c:pt>
                <c:pt idx="1">
                  <c:v>98.52</c:v>
                </c:pt>
                <c:pt idx="2">
                  <c:v>93.54</c:v>
                </c:pt>
                <c:pt idx="3">
                  <c:v>92.26</c:v>
                </c:pt>
                <c:pt idx="4">
                  <c:v>69.73</c:v>
                </c:pt>
              </c:numCache>
            </c:numRef>
          </c:val>
        </c:ser>
        <c:dLbls>
          <c:showLegendKey val="0"/>
          <c:showVal val="0"/>
          <c:showCatName val="0"/>
          <c:showSerName val="0"/>
          <c:showPercent val="0"/>
          <c:showBubbleSize val="0"/>
        </c:dLbls>
        <c:gapWidth val="150"/>
        <c:axId val="182154976"/>
        <c:axId val="18215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82154976"/>
        <c:axId val="182155368"/>
      </c:lineChart>
      <c:dateAx>
        <c:axId val="182154976"/>
        <c:scaling>
          <c:orientation val="minMax"/>
        </c:scaling>
        <c:delete val="1"/>
        <c:axPos val="b"/>
        <c:numFmt formatCode="ge" sourceLinked="1"/>
        <c:majorTickMark val="none"/>
        <c:minorTickMark val="none"/>
        <c:tickLblPos val="none"/>
        <c:crossAx val="182155368"/>
        <c:crosses val="autoZero"/>
        <c:auto val="1"/>
        <c:lblOffset val="100"/>
        <c:baseTimeUnit val="years"/>
      </c:dateAx>
      <c:valAx>
        <c:axId val="18215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119.8</c:v>
                </c:pt>
                <c:pt idx="1">
                  <c:v>127.25</c:v>
                </c:pt>
                <c:pt idx="2">
                  <c:v>134.5</c:v>
                </c:pt>
                <c:pt idx="3">
                  <c:v>136.41</c:v>
                </c:pt>
                <c:pt idx="4">
                  <c:v>180.06</c:v>
                </c:pt>
              </c:numCache>
            </c:numRef>
          </c:val>
        </c:ser>
        <c:dLbls>
          <c:showLegendKey val="0"/>
          <c:showVal val="0"/>
          <c:showCatName val="0"/>
          <c:showSerName val="0"/>
          <c:showPercent val="0"/>
          <c:showBubbleSize val="0"/>
        </c:dLbls>
        <c:gapWidth val="150"/>
        <c:axId val="182156544"/>
        <c:axId val="18215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82156544"/>
        <c:axId val="182156936"/>
      </c:lineChart>
      <c:dateAx>
        <c:axId val="182156544"/>
        <c:scaling>
          <c:orientation val="minMax"/>
        </c:scaling>
        <c:delete val="1"/>
        <c:axPos val="b"/>
        <c:numFmt formatCode="ge" sourceLinked="1"/>
        <c:majorTickMark val="none"/>
        <c:minorTickMark val="none"/>
        <c:tickLblPos val="none"/>
        <c:crossAx val="182156936"/>
        <c:crosses val="autoZero"/>
        <c:auto val="1"/>
        <c:lblOffset val="100"/>
        <c:baseTimeUnit val="years"/>
      </c:dateAx>
      <c:valAx>
        <c:axId val="18215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8" zoomScale="90" zoomScaleNormal="9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熊本県　益城町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f>データ!$R$6</f>
        <v>33205</v>
      </c>
      <c r="AM8" s="71"/>
      <c r="AN8" s="71"/>
      <c r="AO8" s="71"/>
      <c r="AP8" s="71"/>
      <c r="AQ8" s="71"/>
      <c r="AR8" s="71"/>
      <c r="AS8" s="71"/>
      <c r="AT8" s="67">
        <f>データ!$S$6</f>
        <v>65.680000000000007</v>
      </c>
      <c r="AU8" s="68"/>
      <c r="AV8" s="68"/>
      <c r="AW8" s="68"/>
      <c r="AX8" s="68"/>
      <c r="AY8" s="68"/>
      <c r="AZ8" s="68"/>
      <c r="BA8" s="68"/>
      <c r="BB8" s="70">
        <f>データ!$T$6</f>
        <v>505.56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49.46</v>
      </c>
      <c r="J10" s="68"/>
      <c r="K10" s="68"/>
      <c r="L10" s="68"/>
      <c r="M10" s="68"/>
      <c r="N10" s="68"/>
      <c r="O10" s="69"/>
      <c r="P10" s="70">
        <f>データ!$P$6</f>
        <v>97.12</v>
      </c>
      <c r="Q10" s="70"/>
      <c r="R10" s="70"/>
      <c r="S10" s="70"/>
      <c r="T10" s="70"/>
      <c r="U10" s="70"/>
      <c r="V10" s="70"/>
      <c r="W10" s="71">
        <f>データ!$Q$6</f>
        <v>2597</v>
      </c>
      <c r="X10" s="71"/>
      <c r="Y10" s="71"/>
      <c r="Z10" s="71"/>
      <c r="AA10" s="71"/>
      <c r="AB10" s="71"/>
      <c r="AC10" s="71"/>
      <c r="AD10" s="2"/>
      <c r="AE10" s="2"/>
      <c r="AF10" s="2"/>
      <c r="AG10" s="2"/>
      <c r="AH10" s="5"/>
      <c r="AI10" s="5"/>
      <c r="AJ10" s="5"/>
      <c r="AK10" s="5"/>
      <c r="AL10" s="71">
        <f>データ!$U$6</f>
        <v>32050</v>
      </c>
      <c r="AM10" s="71"/>
      <c r="AN10" s="71"/>
      <c r="AO10" s="71"/>
      <c r="AP10" s="71"/>
      <c r="AQ10" s="71"/>
      <c r="AR10" s="71"/>
      <c r="AS10" s="71"/>
      <c r="AT10" s="67">
        <f>データ!$V$6</f>
        <v>20.53</v>
      </c>
      <c r="AU10" s="68"/>
      <c r="AV10" s="68"/>
      <c r="AW10" s="68"/>
      <c r="AX10" s="68"/>
      <c r="AY10" s="68"/>
      <c r="AZ10" s="68"/>
      <c r="BA10" s="68"/>
      <c r="BB10" s="70">
        <f>データ!$W$6</f>
        <v>1561.13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434434</v>
      </c>
      <c r="D6" s="34">
        <f t="shared" si="3"/>
        <v>46</v>
      </c>
      <c r="E6" s="34">
        <f t="shared" si="3"/>
        <v>1</v>
      </c>
      <c r="F6" s="34">
        <f t="shared" si="3"/>
        <v>0</v>
      </c>
      <c r="G6" s="34">
        <f t="shared" si="3"/>
        <v>1</v>
      </c>
      <c r="H6" s="34" t="str">
        <f t="shared" si="3"/>
        <v>熊本県　益城町</v>
      </c>
      <c r="I6" s="34" t="str">
        <f t="shared" si="3"/>
        <v>法適用</v>
      </c>
      <c r="J6" s="34" t="str">
        <f t="shared" si="3"/>
        <v>水道事業</v>
      </c>
      <c r="K6" s="34" t="str">
        <f t="shared" si="3"/>
        <v>末端給水事業</v>
      </c>
      <c r="L6" s="34" t="str">
        <f t="shared" si="3"/>
        <v>A5</v>
      </c>
      <c r="M6" s="34">
        <f t="shared" si="3"/>
        <v>0</v>
      </c>
      <c r="N6" s="35" t="str">
        <f t="shared" si="3"/>
        <v>-</v>
      </c>
      <c r="O6" s="35">
        <f t="shared" si="3"/>
        <v>49.46</v>
      </c>
      <c r="P6" s="35">
        <f t="shared" si="3"/>
        <v>97.12</v>
      </c>
      <c r="Q6" s="35">
        <f t="shared" si="3"/>
        <v>2597</v>
      </c>
      <c r="R6" s="35">
        <f t="shared" si="3"/>
        <v>33205</v>
      </c>
      <c r="S6" s="35">
        <f t="shared" si="3"/>
        <v>65.680000000000007</v>
      </c>
      <c r="T6" s="35">
        <f t="shared" si="3"/>
        <v>505.56</v>
      </c>
      <c r="U6" s="35">
        <f t="shared" si="3"/>
        <v>32050</v>
      </c>
      <c r="V6" s="35">
        <f t="shared" si="3"/>
        <v>20.53</v>
      </c>
      <c r="W6" s="35">
        <f t="shared" si="3"/>
        <v>1561.13</v>
      </c>
      <c r="X6" s="36">
        <f>IF(X7="",NA(),X7)</f>
        <v>114.27</v>
      </c>
      <c r="Y6" s="36">
        <f t="shared" ref="Y6:AG6" si="4">IF(Y7="",NA(),Y7)</f>
        <v>109.88</v>
      </c>
      <c r="Z6" s="36">
        <f t="shared" si="4"/>
        <v>102.43</v>
      </c>
      <c r="AA6" s="36">
        <f t="shared" si="4"/>
        <v>100.95</v>
      </c>
      <c r="AB6" s="36">
        <f t="shared" si="4"/>
        <v>82.6</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6">
        <f t="shared" si="5"/>
        <v>86.18</v>
      </c>
      <c r="AL6" s="36">
        <f t="shared" si="5"/>
        <v>83.25</v>
      </c>
      <c r="AM6" s="36">
        <f t="shared" si="5"/>
        <v>70.25</v>
      </c>
      <c r="AN6" s="36">
        <f t="shared" si="5"/>
        <v>6.33</v>
      </c>
      <c r="AO6" s="36">
        <f t="shared" si="5"/>
        <v>7.76</v>
      </c>
      <c r="AP6" s="36">
        <f t="shared" si="5"/>
        <v>3.77</v>
      </c>
      <c r="AQ6" s="36">
        <f t="shared" si="5"/>
        <v>3.62</v>
      </c>
      <c r="AR6" s="36">
        <f t="shared" si="5"/>
        <v>3.91</v>
      </c>
      <c r="AS6" s="35" t="str">
        <f>IF(AS7="","",IF(AS7="-","【-】","【"&amp;SUBSTITUTE(TEXT(AS7,"#,##0.00"),"-","△")&amp;"】"))</f>
        <v>【0.79】</v>
      </c>
      <c r="AT6" s="36">
        <f>IF(AT7="",NA(),AT7)</f>
        <v>863.14</v>
      </c>
      <c r="AU6" s="36">
        <f t="shared" ref="AU6:BC6" si="6">IF(AU7="",NA(),AU7)</f>
        <v>1680.32</v>
      </c>
      <c r="AV6" s="36">
        <f t="shared" si="6"/>
        <v>423.47</v>
      </c>
      <c r="AW6" s="36">
        <f t="shared" si="6"/>
        <v>968.03</v>
      </c>
      <c r="AX6" s="36">
        <f t="shared" si="6"/>
        <v>418.3</v>
      </c>
      <c r="AY6" s="36">
        <f t="shared" si="6"/>
        <v>852.01</v>
      </c>
      <c r="AZ6" s="36">
        <f t="shared" si="6"/>
        <v>909.68</v>
      </c>
      <c r="BA6" s="36">
        <f t="shared" si="6"/>
        <v>382.09</v>
      </c>
      <c r="BB6" s="36">
        <f t="shared" si="6"/>
        <v>371.31</v>
      </c>
      <c r="BC6" s="36">
        <f t="shared" si="6"/>
        <v>377.63</v>
      </c>
      <c r="BD6" s="35" t="str">
        <f>IF(BD7="","",IF(BD7="-","【-】","【"&amp;SUBSTITUTE(TEXT(BD7,"#,##0.00"),"-","△")&amp;"】"))</f>
        <v>【262.87】</v>
      </c>
      <c r="BE6" s="36">
        <f>IF(BE7="",NA(),BE7)</f>
        <v>572.22</v>
      </c>
      <c r="BF6" s="36">
        <f t="shared" ref="BF6:BN6" si="7">IF(BF7="",NA(),BF7)</f>
        <v>574.70000000000005</v>
      </c>
      <c r="BG6" s="36">
        <f t="shared" si="7"/>
        <v>623.78</v>
      </c>
      <c r="BH6" s="36">
        <f t="shared" si="7"/>
        <v>643.47</v>
      </c>
      <c r="BI6" s="36">
        <f t="shared" si="7"/>
        <v>881.04</v>
      </c>
      <c r="BJ6" s="36">
        <f t="shared" si="7"/>
        <v>391.4</v>
      </c>
      <c r="BK6" s="36">
        <f t="shared" si="7"/>
        <v>382.65</v>
      </c>
      <c r="BL6" s="36">
        <f t="shared" si="7"/>
        <v>385.06</v>
      </c>
      <c r="BM6" s="36">
        <f t="shared" si="7"/>
        <v>373.09</v>
      </c>
      <c r="BN6" s="36">
        <f t="shared" si="7"/>
        <v>364.71</v>
      </c>
      <c r="BO6" s="35" t="str">
        <f>IF(BO7="","",IF(BO7="-","【-】","【"&amp;SUBSTITUTE(TEXT(BO7,"#,##0.00"),"-","△")&amp;"】"))</f>
        <v>【270.87】</v>
      </c>
      <c r="BP6" s="36">
        <f>IF(BP7="",NA(),BP7)</f>
        <v>104.07</v>
      </c>
      <c r="BQ6" s="36">
        <f t="shared" ref="BQ6:BY6" si="8">IF(BQ7="",NA(),BQ7)</f>
        <v>98.52</v>
      </c>
      <c r="BR6" s="36">
        <f t="shared" si="8"/>
        <v>93.54</v>
      </c>
      <c r="BS6" s="36">
        <f t="shared" si="8"/>
        <v>92.26</v>
      </c>
      <c r="BT6" s="36">
        <f t="shared" si="8"/>
        <v>69.73</v>
      </c>
      <c r="BU6" s="36">
        <f t="shared" si="8"/>
        <v>95.91</v>
      </c>
      <c r="BV6" s="36">
        <f t="shared" si="8"/>
        <v>96.1</v>
      </c>
      <c r="BW6" s="36">
        <f t="shared" si="8"/>
        <v>99.07</v>
      </c>
      <c r="BX6" s="36">
        <f t="shared" si="8"/>
        <v>99.99</v>
      </c>
      <c r="BY6" s="36">
        <f t="shared" si="8"/>
        <v>100.65</v>
      </c>
      <c r="BZ6" s="35" t="str">
        <f>IF(BZ7="","",IF(BZ7="-","【-】","【"&amp;SUBSTITUTE(TEXT(BZ7,"#,##0.00"),"-","△")&amp;"】"))</f>
        <v>【105.59】</v>
      </c>
      <c r="CA6" s="36">
        <f>IF(CA7="",NA(),CA7)</f>
        <v>119.8</v>
      </c>
      <c r="CB6" s="36">
        <f t="shared" ref="CB6:CJ6" si="9">IF(CB7="",NA(),CB7)</f>
        <v>127.25</v>
      </c>
      <c r="CC6" s="36">
        <f t="shared" si="9"/>
        <v>134.5</v>
      </c>
      <c r="CD6" s="36">
        <f t="shared" si="9"/>
        <v>136.41</v>
      </c>
      <c r="CE6" s="36">
        <f t="shared" si="9"/>
        <v>180.06</v>
      </c>
      <c r="CF6" s="36">
        <f t="shared" si="9"/>
        <v>179.29</v>
      </c>
      <c r="CG6" s="36">
        <f t="shared" si="9"/>
        <v>178.39</v>
      </c>
      <c r="CH6" s="36">
        <f t="shared" si="9"/>
        <v>173.03</v>
      </c>
      <c r="CI6" s="36">
        <f t="shared" si="9"/>
        <v>171.15</v>
      </c>
      <c r="CJ6" s="36">
        <f t="shared" si="9"/>
        <v>170.19</v>
      </c>
      <c r="CK6" s="35" t="str">
        <f>IF(CK7="","",IF(CK7="-","【-】","【"&amp;SUBSTITUTE(TEXT(CK7,"#,##0.00"),"-","△")&amp;"】"))</f>
        <v>【163.27】</v>
      </c>
      <c r="CL6" s="36">
        <f>IF(CL7="",NA(),CL7)</f>
        <v>47.81</v>
      </c>
      <c r="CM6" s="36">
        <f t="shared" ref="CM6:CU6" si="10">IF(CM7="",NA(),CM7)</f>
        <v>46.49</v>
      </c>
      <c r="CN6" s="36">
        <f t="shared" si="10"/>
        <v>45.87</v>
      </c>
      <c r="CO6" s="36">
        <f t="shared" si="10"/>
        <v>47.42</v>
      </c>
      <c r="CP6" s="36">
        <f t="shared" si="10"/>
        <v>47.1</v>
      </c>
      <c r="CQ6" s="36">
        <f t="shared" si="10"/>
        <v>59.09</v>
      </c>
      <c r="CR6" s="36">
        <f t="shared" si="10"/>
        <v>59.23</v>
      </c>
      <c r="CS6" s="36">
        <f t="shared" si="10"/>
        <v>58.58</v>
      </c>
      <c r="CT6" s="36">
        <f t="shared" si="10"/>
        <v>58.53</v>
      </c>
      <c r="CU6" s="36">
        <f t="shared" si="10"/>
        <v>59.01</v>
      </c>
      <c r="CV6" s="35" t="str">
        <f>IF(CV7="","",IF(CV7="-","【-】","【"&amp;SUBSTITUTE(TEXT(CV7,"#,##0.00"),"-","△")&amp;"】"))</f>
        <v>【59.94】</v>
      </c>
      <c r="CW6" s="36">
        <f>IF(CW7="",NA(),CW7)</f>
        <v>90.02</v>
      </c>
      <c r="CX6" s="36">
        <f t="shared" ref="CX6:DF6" si="11">IF(CX7="",NA(),CX7)</f>
        <v>92.35</v>
      </c>
      <c r="CY6" s="36">
        <f t="shared" si="11"/>
        <v>92.59</v>
      </c>
      <c r="CZ6" s="36">
        <f t="shared" si="11"/>
        <v>91.41</v>
      </c>
      <c r="DA6" s="36">
        <f t="shared" si="11"/>
        <v>70.959999999999994</v>
      </c>
      <c r="DB6" s="36">
        <f t="shared" si="11"/>
        <v>85.4</v>
      </c>
      <c r="DC6" s="36">
        <f t="shared" si="11"/>
        <v>85.53</v>
      </c>
      <c r="DD6" s="36">
        <f t="shared" si="11"/>
        <v>85.23</v>
      </c>
      <c r="DE6" s="36">
        <f t="shared" si="11"/>
        <v>85.26</v>
      </c>
      <c r="DF6" s="36">
        <f t="shared" si="11"/>
        <v>85.37</v>
      </c>
      <c r="DG6" s="35" t="str">
        <f>IF(DG7="","",IF(DG7="-","【-】","【"&amp;SUBSTITUTE(TEXT(DG7,"#,##0.00"),"-","△")&amp;"】"))</f>
        <v>【90.22】</v>
      </c>
      <c r="DH6" s="36">
        <f>IF(DH7="",NA(),DH7)</f>
        <v>38.19</v>
      </c>
      <c r="DI6" s="36">
        <f t="shared" ref="DI6:DQ6" si="12">IF(DI7="",NA(),DI7)</f>
        <v>38.770000000000003</v>
      </c>
      <c r="DJ6" s="36">
        <f t="shared" si="12"/>
        <v>49.8</v>
      </c>
      <c r="DK6" s="36">
        <f t="shared" si="12"/>
        <v>49.32</v>
      </c>
      <c r="DL6" s="36">
        <f t="shared" si="12"/>
        <v>51.01</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0.49</v>
      </c>
      <c r="DT6" s="36">
        <f t="shared" ref="DT6:EB6" si="13">IF(DT7="",NA(),DT7)</f>
        <v>2.41</v>
      </c>
      <c r="DU6" s="36">
        <f t="shared" si="13"/>
        <v>2.37</v>
      </c>
      <c r="DV6" s="35">
        <f t="shared" si="13"/>
        <v>0</v>
      </c>
      <c r="DW6" s="35">
        <f t="shared" si="13"/>
        <v>0</v>
      </c>
      <c r="DX6" s="36">
        <f t="shared" si="13"/>
        <v>7.8</v>
      </c>
      <c r="DY6" s="36">
        <f t="shared" si="13"/>
        <v>8.39</v>
      </c>
      <c r="DZ6" s="36">
        <f t="shared" si="13"/>
        <v>10.09</v>
      </c>
      <c r="EA6" s="36">
        <f t="shared" si="13"/>
        <v>10.54</v>
      </c>
      <c r="EB6" s="36">
        <f t="shared" si="13"/>
        <v>12.03</v>
      </c>
      <c r="EC6" s="35" t="str">
        <f>IF(EC7="","",IF(EC7="-","【-】","【"&amp;SUBSTITUTE(TEXT(EC7,"#,##0.00"),"-","△")&amp;"】"))</f>
        <v>【15.00】</v>
      </c>
      <c r="ED6" s="35">
        <f>IF(ED7="",NA(),ED7)</f>
        <v>0</v>
      </c>
      <c r="EE6" s="35">
        <f t="shared" ref="EE6:EM6" si="14">IF(EE7="",NA(),EE7)</f>
        <v>0</v>
      </c>
      <c r="EF6" s="35">
        <f t="shared" si="14"/>
        <v>0</v>
      </c>
      <c r="EG6" s="36">
        <f t="shared" si="14"/>
        <v>1.4</v>
      </c>
      <c r="EH6" s="35">
        <f t="shared" si="14"/>
        <v>0</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434434</v>
      </c>
      <c r="D7" s="38">
        <v>46</v>
      </c>
      <c r="E7" s="38">
        <v>1</v>
      </c>
      <c r="F7" s="38">
        <v>0</v>
      </c>
      <c r="G7" s="38">
        <v>1</v>
      </c>
      <c r="H7" s="38" t="s">
        <v>105</v>
      </c>
      <c r="I7" s="38" t="s">
        <v>106</v>
      </c>
      <c r="J7" s="38" t="s">
        <v>107</v>
      </c>
      <c r="K7" s="38" t="s">
        <v>108</v>
      </c>
      <c r="L7" s="38" t="s">
        <v>109</v>
      </c>
      <c r="M7" s="38"/>
      <c r="N7" s="39" t="s">
        <v>110</v>
      </c>
      <c r="O7" s="39">
        <v>49.46</v>
      </c>
      <c r="P7" s="39">
        <v>97.12</v>
      </c>
      <c r="Q7" s="39">
        <v>2597</v>
      </c>
      <c r="R7" s="39">
        <v>33205</v>
      </c>
      <c r="S7" s="39">
        <v>65.680000000000007</v>
      </c>
      <c r="T7" s="39">
        <v>505.56</v>
      </c>
      <c r="U7" s="39">
        <v>32050</v>
      </c>
      <c r="V7" s="39">
        <v>20.53</v>
      </c>
      <c r="W7" s="39">
        <v>1561.13</v>
      </c>
      <c r="X7" s="39">
        <v>114.27</v>
      </c>
      <c r="Y7" s="39">
        <v>109.88</v>
      </c>
      <c r="Z7" s="39">
        <v>102.43</v>
      </c>
      <c r="AA7" s="39">
        <v>100.95</v>
      </c>
      <c r="AB7" s="39">
        <v>82.6</v>
      </c>
      <c r="AC7" s="39">
        <v>106.41</v>
      </c>
      <c r="AD7" s="39">
        <v>106.89</v>
      </c>
      <c r="AE7" s="39">
        <v>109.04</v>
      </c>
      <c r="AF7" s="39">
        <v>109.64</v>
      </c>
      <c r="AG7" s="39">
        <v>110.95</v>
      </c>
      <c r="AH7" s="39">
        <v>114.35</v>
      </c>
      <c r="AI7" s="39">
        <v>0</v>
      </c>
      <c r="AJ7" s="39">
        <v>0</v>
      </c>
      <c r="AK7" s="39">
        <v>86.18</v>
      </c>
      <c r="AL7" s="39">
        <v>83.25</v>
      </c>
      <c r="AM7" s="39">
        <v>70.25</v>
      </c>
      <c r="AN7" s="39">
        <v>6.33</v>
      </c>
      <c r="AO7" s="39">
        <v>7.76</v>
      </c>
      <c r="AP7" s="39">
        <v>3.77</v>
      </c>
      <c r="AQ7" s="39">
        <v>3.62</v>
      </c>
      <c r="AR7" s="39">
        <v>3.91</v>
      </c>
      <c r="AS7" s="39">
        <v>0.79</v>
      </c>
      <c r="AT7" s="39">
        <v>863.14</v>
      </c>
      <c r="AU7" s="39">
        <v>1680.32</v>
      </c>
      <c r="AV7" s="39">
        <v>423.47</v>
      </c>
      <c r="AW7" s="39">
        <v>968.03</v>
      </c>
      <c r="AX7" s="39">
        <v>418.3</v>
      </c>
      <c r="AY7" s="39">
        <v>852.01</v>
      </c>
      <c r="AZ7" s="39">
        <v>909.68</v>
      </c>
      <c r="BA7" s="39">
        <v>382.09</v>
      </c>
      <c r="BB7" s="39">
        <v>371.31</v>
      </c>
      <c r="BC7" s="39">
        <v>377.63</v>
      </c>
      <c r="BD7" s="39">
        <v>262.87</v>
      </c>
      <c r="BE7" s="39">
        <v>572.22</v>
      </c>
      <c r="BF7" s="39">
        <v>574.70000000000005</v>
      </c>
      <c r="BG7" s="39">
        <v>623.78</v>
      </c>
      <c r="BH7" s="39">
        <v>643.47</v>
      </c>
      <c r="BI7" s="39">
        <v>881.04</v>
      </c>
      <c r="BJ7" s="39">
        <v>391.4</v>
      </c>
      <c r="BK7" s="39">
        <v>382.65</v>
      </c>
      <c r="BL7" s="39">
        <v>385.06</v>
      </c>
      <c r="BM7" s="39">
        <v>373.09</v>
      </c>
      <c r="BN7" s="39">
        <v>364.71</v>
      </c>
      <c r="BO7" s="39">
        <v>270.87</v>
      </c>
      <c r="BP7" s="39">
        <v>104.07</v>
      </c>
      <c r="BQ7" s="39">
        <v>98.52</v>
      </c>
      <c r="BR7" s="39">
        <v>93.54</v>
      </c>
      <c r="BS7" s="39">
        <v>92.26</v>
      </c>
      <c r="BT7" s="39">
        <v>69.73</v>
      </c>
      <c r="BU7" s="39">
        <v>95.91</v>
      </c>
      <c r="BV7" s="39">
        <v>96.1</v>
      </c>
      <c r="BW7" s="39">
        <v>99.07</v>
      </c>
      <c r="BX7" s="39">
        <v>99.99</v>
      </c>
      <c r="BY7" s="39">
        <v>100.65</v>
      </c>
      <c r="BZ7" s="39">
        <v>105.59</v>
      </c>
      <c r="CA7" s="39">
        <v>119.8</v>
      </c>
      <c r="CB7" s="39">
        <v>127.25</v>
      </c>
      <c r="CC7" s="39">
        <v>134.5</v>
      </c>
      <c r="CD7" s="39">
        <v>136.41</v>
      </c>
      <c r="CE7" s="39">
        <v>180.06</v>
      </c>
      <c r="CF7" s="39">
        <v>179.29</v>
      </c>
      <c r="CG7" s="39">
        <v>178.39</v>
      </c>
      <c r="CH7" s="39">
        <v>173.03</v>
      </c>
      <c r="CI7" s="39">
        <v>171.15</v>
      </c>
      <c r="CJ7" s="39">
        <v>170.19</v>
      </c>
      <c r="CK7" s="39">
        <v>163.27000000000001</v>
      </c>
      <c r="CL7" s="39">
        <v>47.81</v>
      </c>
      <c r="CM7" s="39">
        <v>46.49</v>
      </c>
      <c r="CN7" s="39">
        <v>45.87</v>
      </c>
      <c r="CO7" s="39">
        <v>47.42</v>
      </c>
      <c r="CP7" s="39">
        <v>47.1</v>
      </c>
      <c r="CQ7" s="39">
        <v>59.09</v>
      </c>
      <c r="CR7" s="39">
        <v>59.23</v>
      </c>
      <c r="CS7" s="39">
        <v>58.58</v>
      </c>
      <c r="CT7" s="39">
        <v>58.53</v>
      </c>
      <c r="CU7" s="39">
        <v>59.01</v>
      </c>
      <c r="CV7" s="39">
        <v>59.94</v>
      </c>
      <c r="CW7" s="39">
        <v>90.02</v>
      </c>
      <c r="CX7" s="39">
        <v>92.35</v>
      </c>
      <c r="CY7" s="39">
        <v>92.59</v>
      </c>
      <c r="CZ7" s="39">
        <v>91.41</v>
      </c>
      <c r="DA7" s="39">
        <v>70.959999999999994</v>
      </c>
      <c r="DB7" s="39">
        <v>85.4</v>
      </c>
      <c r="DC7" s="39">
        <v>85.53</v>
      </c>
      <c r="DD7" s="39">
        <v>85.23</v>
      </c>
      <c r="DE7" s="39">
        <v>85.26</v>
      </c>
      <c r="DF7" s="39">
        <v>85.37</v>
      </c>
      <c r="DG7" s="39">
        <v>90.22</v>
      </c>
      <c r="DH7" s="39">
        <v>38.19</v>
      </c>
      <c r="DI7" s="39">
        <v>38.770000000000003</v>
      </c>
      <c r="DJ7" s="39">
        <v>49.8</v>
      </c>
      <c r="DK7" s="39">
        <v>49.32</v>
      </c>
      <c r="DL7" s="39">
        <v>51.01</v>
      </c>
      <c r="DM7" s="39">
        <v>36.36</v>
      </c>
      <c r="DN7" s="39">
        <v>37.340000000000003</v>
      </c>
      <c r="DO7" s="39">
        <v>44.31</v>
      </c>
      <c r="DP7" s="39">
        <v>45.75</v>
      </c>
      <c r="DQ7" s="39">
        <v>46.9</v>
      </c>
      <c r="DR7" s="39">
        <v>47.91</v>
      </c>
      <c r="DS7" s="39">
        <v>0.49</v>
      </c>
      <c r="DT7" s="39">
        <v>2.41</v>
      </c>
      <c r="DU7" s="39">
        <v>2.37</v>
      </c>
      <c r="DV7" s="39">
        <v>0</v>
      </c>
      <c r="DW7" s="39">
        <v>0</v>
      </c>
      <c r="DX7" s="39">
        <v>7.8</v>
      </c>
      <c r="DY7" s="39">
        <v>8.39</v>
      </c>
      <c r="DZ7" s="39">
        <v>10.09</v>
      </c>
      <c r="EA7" s="39">
        <v>10.54</v>
      </c>
      <c r="EB7" s="39">
        <v>12.03</v>
      </c>
      <c r="EC7" s="39">
        <v>15</v>
      </c>
      <c r="ED7" s="39">
        <v>0</v>
      </c>
      <c r="EE7" s="39">
        <v>0</v>
      </c>
      <c r="EF7" s="39">
        <v>0</v>
      </c>
      <c r="EG7" s="39">
        <v>1.4</v>
      </c>
      <c r="EH7" s="39">
        <v>0</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高岡 雅人</cp:lastModifiedBy>
  <cp:lastPrinted>2018-02-14T01:29:39Z</cp:lastPrinted>
  <dcterms:created xsi:type="dcterms:W3CDTF">2017-12-25T01:37:43Z</dcterms:created>
  <dcterms:modified xsi:type="dcterms:W3CDTF">2018-02-14T08:15:39Z</dcterms:modified>
  <cp:category/>
</cp:coreProperties>
</file>