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調査もの◎\☆H29調査関係☆\0_庁舎内調査\【〆切２月８日】公営企業に係る経営比較分析表（平成２８年度決算）の分析等について\益城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<sst xmlns="http://schemas.openxmlformats.org/spreadsheetml/2006/main" count="245" uniqueCount="125">
  <si>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</si>
  <si>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</si>
  <si>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</si>
  <si>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</si>
  <si>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</si>
  <si>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</si>
  <si>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</si>
  <si>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</si>
  <si>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</si>
  <si>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</si>
  <si>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</si>
  <si>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</si>
  <si>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</si>
  <si>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</si>
  <si>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</si>
  <si>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</si>
  <si>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</si>
  <si>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</si>
  <si>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</si>
  <si>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</si>
  <si>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</si>
  <si>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</si>
  <si>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</si>
  <si>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</si>
  <si>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</si>
  <si>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</si>
  <si>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</si>
  <si>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</si>
  <si>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</si>
  <si>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</si>
  <si>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</si>
  <si>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</si>
  <si>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</si>
  <si>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</si>
  <si>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</si>
  <si>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</si>
  <si>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</si>
  <si>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</si>
  <si>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</si>
  <si>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</si>
  <si>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</si>
  <si>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</si>
  <si>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</si>
  <si>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</si>
  <si>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</si>
  <si>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</si>
  <si>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</si>
  <si>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</si>
  <si>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</si>
  <si>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</si>
  <si>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</si>
  <si>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</si>
  <si>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</si>
  <si>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</si>
  <si>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</si>
  <si>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</si>
  <si>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</si>
  <si>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</si>
  <si>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</si>
  <si>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</si>
  <si>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</si>
  <si>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</si>
  <si>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</si>
  <si>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</si>
  <si>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</si>
  <si>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</si>
  <si>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</si>
  <si>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</si>
  <si>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</si>
  <si>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</si>
  <si>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</si>
  <si>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</si>
  <si>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</si>
  <si>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</si>
  <si>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</si>
  <si>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</si>
  <si>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</si>
  <si>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</si>
  <si>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</si>
  <si>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</si>
  <si>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</si>
  <si>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</si>
  <si>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</si>
  <si>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</si>
  <si>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</si>
  <si>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</si>
  <si>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</si>
  <si>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</si>
  <si>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</si>
  <si>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</si>
  <si>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</si>
  <si>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</si>
  <si>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</si>
  <si>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</si>
  <si>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</si>
  <si>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</si>
  <si>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</si>
  <si>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</si>
  <si>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</si>
  <si>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</si>
  <si>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</si>
  <si>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</si>
  <si>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</si>
  <si>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</si>
  <si>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</si>
  <si>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</si>
  <si>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</si>
  <si>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</si>
  <si>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</si>
  <si>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　益城町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</si>
  <si>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</si>
  <si>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</si>
  <si>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</si>
  <si>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</si>
  <si>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</si>
  <si>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</si>
  <si>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</si>
  <si>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</si>
  <si>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</si>
  <si>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</si>
  <si>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</si>
  <si>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</si>
  <si>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熊本地震による使用料の減、住宅の解体による大幅な減収により経営状態が悪化した。しかしながら、今後２～3年の間に住宅の復旧が進み地震前の状態に戻り、さらに使用料の値上げについても検討しているため、今後は少しづつではあるが健全な経営状態に戻っていくものと思われる。</t>
    <rPh sb="1" eb="3">
      <t>ヘイセイ</t>
    </rPh>
    <rPh sb="5" eb="6">
      <t>ネン</t>
    </rPh>
    <rPh sb="6" eb="8">
      <t>クマモト</t>
    </rPh>
    <rPh sb="8" eb="10">
      <t>ジシン</t>
    </rPh>
    <rPh sb="13" eb="16">
      <t>シヨウリョウ</t>
    </rPh>
    <rPh sb="17" eb="18">
      <t>ゲン</t>
    </rPh>
    <rPh sb="19" eb="21">
      <t>ジュウタク</t>
    </rPh>
    <rPh sb="22" eb="24">
      <t>カイタイ</t>
    </rPh>
    <rPh sb="64" eb="66">
      <t>フッキュウ</t>
    </rPh>
    <rPh sb="67" eb="68">
      <t>スス</t>
    </rPh>
    <phoneticPr fontId="4"/>
  </si>
  <si>
    <t>平成28年熊本地震により、管渠については一部の区間が被災したため復旧工事をおこなった。また、処理場についても被災した水処理、汚泥処理施設等の復旧工事をおこない、併せて長寿命化改築更新工事も計画どおり進めているところである。</t>
    <rPh sb="0" eb="2">
      <t>ヘイセイ</t>
    </rPh>
    <rPh sb="4" eb="5">
      <t>ネン</t>
    </rPh>
    <rPh sb="5" eb="7">
      <t>クマモト</t>
    </rPh>
    <rPh sb="7" eb="9">
      <t>ジシン</t>
    </rPh>
    <rPh sb="13" eb="15">
      <t>カンキョ</t>
    </rPh>
    <rPh sb="20" eb="22">
      <t>イチブ</t>
    </rPh>
    <rPh sb="23" eb="25">
      <t>クカン</t>
    </rPh>
    <rPh sb="26" eb="28">
      <t>ヒサイ</t>
    </rPh>
    <rPh sb="32" eb="34">
      <t>フッキュウ</t>
    </rPh>
    <rPh sb="34" eb="36">
      <t>コウジ</t>
    </rPh>
    <rPh sb="46" eb="49">
      <t>ショリジョウ</t>
    </rPh>
    <rPh sb="54" eb="56">
      <t>ヒサイ</t>
    </rPh>
    <rPh sb="58" eb="59">
      <t>ミズ</t>
    </rPh>
    <rPh sb="59" eb="61">
      <t>ショリ</t>
    </rPh>
    <rPh sb="62" eb="64">
      <t>オデイ</t>
    </rPh>
    <rPh sb="64" eb="66">
      <t>ショリ</t>
    </rPh>
    <rPh sb="66" eb="68">
      <t>シセツ</t>
    </rPh>
    <rPh sb="68" eb="69">
      <t>トウ</t>
    </rPh>
    <rPh sb="70" eb="72">
      <t>フッキュウ</t>
    </rPh>
    <rPh sb="72" eb="74">
      <t>コウジ</t>
    </rPh>
    <rPh sb="80" eb="81">
      <t>アワ</t>
    </rPh>
    <rPh sb="83" eb="84">
      <t>チョウ</t>
    </rPh>
    <rPh sb="84" eb="87">
      <t>ジュミョウカ</t>
    </rPh>
    <rPh sb="87" eb="89">
      <t>カイチク</t>
    </rPh>
    <rPh sb="89" eb="91">
      <t>コウシン</t>
    </rPh>
    <rPh sb="91" eb="93">
      <t>コウジ</t>
    </rPh>
    <rPh sb="94" eb="96">
      <t>ケイカク</t>
    </rPh>
    <rPh sb="99" eb="100">
      <t>スス</t>
    </rPh>
    <phoneticPr fontId="4"/>
  </si>
  <si>
    <t>平成28年熊本地震により、益城町は大きな被害を受け経営的には非常に苦しい状況とはなっているが、復旧が進むにつれ徐々に回復するものと思われる。また、現在平成32年度からの公営企業会計移行に伴う準備をおこなっており、そのなかで経営改善に向けても併せて協議をおこなっているところである。また、経営戦略については策定には至っていないが、公営企業会計移行までには策定することとしている。</t>
    <rPh sb="0" eb="2">
      <t>ヘイセイ</t>
    </rPh>
    <rPh sb="4" eb="5">
      <t>ネン</t>
    </rPh>
    <rPh sb="13" eb="16">
      <t>マシキマチ</t>
    </rPh>
    <rPh sb="17" eb="18">
      <t>オオ</t>
    </rPh>
    <rPh sb="20" eb="22">
      <t>ヒガイ</t>
    </rPh>
    <rPh sb="23" eb="24">
      <t>ウ</t>
    </rPh>
    <rPh sb="25" eb="27">
      <t>ケイエイ</t>
    </rPh>
    <rPh sb="27" eb="28">
      <t>テキ</t>
    </rPh>
    <rPh sb="30" eb="32">
      <t>ヒジョウ</t>
    </rPh>
    <rPh sb="33" eb="34">
      <t>クル</t>
    </rPh>
    <rPh sb="36" eb="38">
      <t>ジョウキョウ</t>
    </rPh>
    <rPh sb="47" eb="49">
      <t>フッキュウ</t>
    </rPh>
    <rPh sb="50" eb="51">
      <t>スス</t>
    </rPh>
    <rPh sb="55" eb="57">
      <t>ジョジョ</t>
    </rPh>
    <rPh sb="58" eb="60">
      <t>カイフク</t>
    </rPh>
    <rPh sb="65" eb="66">
      <t>オモ</t>
    </rPh>
    <rPh sb="73" eb="75">
      <t>ゲンザイ</t>
    </rPh>
    <rPh sb="75" eb="77">
      <t>ヘイセイ</t>
    </rPh>
    <rPh sb="79" eb="80">
      <t>ネン</t>
    </rPh>
    <rPh sb="80" eb="81">
      <t>ド</t>
    </rPh>
    <rPh sb="84" eb="86">
      <t>コウエイ</t>
    </rPh>
    <rPh sb="86" eb="88">
      <t>キギョウ</t>
    </rPh>
    <rPh sb="88" eb="90">
      <t>カイケイ</t>
    </rPh>
    <rPh sb="90" eb="92">
      <t>イコウ</t>
    </rPh>
    <rPh sb="93" eb="94">
      <t>トモナ</t>
    </rPh>
    <rPh sb="95" eb="97">
      <t>ジュンビ</t>
    </rPh>
    <rPh sb="111" eb="113">
      <t>ケイエイ</t>
    </rPh>
    <rPh sb="113" eb="115">
      <t>カイゼン</t>
    </rPh>
    <rPh sb="116" eb="117">
      <t>ム</t>
    </rPh>
    <rPh sb="120" eb="121">
      <t>アワ</t>
    </rPh>
    <rPh sb="123" eb="125">
      <t>キョウギ</t>
    </rPh>
    <rPh sb="143" eb="145">
      <t>ケイエイ</t>
    </rPh>
    <rPh sb="145" eb="147">
      <t>センリャク</t>
    </rPh>
    <rPh sb="152" eb="154">
      <t>サクテイ</t>
    </rPh>
    <rPh sb="156" eb="157">
      <t>イタ</t>
    </rPh>
    <rPh sb="166" eb="168">
      <t>キギョウ</t>
    </rPh>
    <rPh sb="168" eb="170">
      <t>カイケイ</t>
    </rPh>
    <rPh sb="170" eb="172">
      <t>イコウ</t>
    </rPh>
    <rPh sb="176" eb="17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</si>
</sst>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4"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076872"/>
        <c:axId val="53281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231076872"/>
        <c:axId val="532814584"/>
      </c:lineChart>
      <c:dateAx>
        <c:axId val="231076872"/>
        <c:scaling>
          <c:orientation val="minMax"/>
        </c:scaling>
        <c:delete val="1"/>
        <c:axPos val="b"/>
        <c:numFmt formatCode="ge" sourceLinked="1"/>
        <c:majorTickMark val="none"/>
        <c:minorTickMark val="none"/>
        <c:tickLblPos val="none"/>
        <c:crossAx val="532814584"/>
        <c:crosses val="autoZero"/>
        <c:auto val="1"/>
        <c:lblOffset val="100"/>
        <c:baseTimeUnit val="years"/>
      </c:dateAx>
      <c:valAx>
        <c:axId val="53281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7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790752"/>
        <c:axId val="22579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225790752"/>
        <c:axId val="225791144"/>
      </c:lineChart>
      <c:dateAx>
        <c:axId val="225790752"/>
        <c:scaling>
          <c:orientation val="minMax"/>
        </c:scaling>
        <c:delete val="1"/>
        <c:axPos val="b"/>
        <c:numFmt formatCode="ge" sourceLinked="1"/>
        <c:majorTickMark val="none"/>
        <c:minorTickMark val="none"/>
        <c:tickLblPos val="none"/>
        <c:crossAx val="225791144"/>
        <c:crosses val="autoZero"/>
        <c:auto val="1"/>
        <c:lblOffset val="100"/>
        <c:baseTimeUnit val="years"/>
      </c:dateAx>
      <c:valAx>
        <c:axId val="22579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62.71</c:v>
                </c:pt>
                <c:pt idx="1">
                  <c:v>58.5</c:v>
                </c:pt>
                <c:pt idx="2">
                  <c:v>69.62</c:v>
                </c:pt>
                <c:pt idx="3">
                  <c:v>67.760000000000005</c:v>
                </c:pt>
                <c:pt idx="4">
                  <c:v>68.73</c:v>
                </c:pt>
              </c:numCache>
            </c:numRef>
          </c:val>
        </c:ser>
        <c:dLbls>
          <c:showLegendKey val="0"/>
          <c:showVal val="0"/>
          <c:showCatName val="0"/>
          <c:showSerName val="0"/>
          <c:showPercent val="0"/>
          <c:showBubbleSize val="0"/>
        </c:dLbls>
        <c:gapWidth val="150"/>
        <c:axId val="225792320"/>
        <c:axId val="2257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225792320"/>
        <c:axId val="225788704"/>
      </c:lineChart>
      <c:dateAx>
        <c:axId val="225792320"/>
        <c:scaling>
          <c:orientation val="minMax"/>
        </c:scaling>
        <c:delete val="1"/>
        <c:axPos val="b"/>
        <c:numFmt formatCode="ge" sourceLinked="1"/>
        <c:majorTickMark val="none"/>
        <c:minorTickMark val="none"/>
        <c:tickLblPos val="none"/>
        <c:crossAx val="225788704"/>
        <c:crosses val="autoZero"/>
        <c:auto val="1"/>
        <c:lblOffset val="100"/>
        <c:baseTimeUnit val="years"/>
      </c:dateAx>
      <c:valAx>
        <c:axId val="2257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95.01</c:v>
                </c:pt>
                <c:pt idx="1">
                  <c:v>84.44</c:v>
                </c:pt>
                <c:pt idx="2">
                  <c:v>73.260000000000005</c:v>
                </c:pt>
                <c:pt idx="3">
                  <c:v>64.13</c:v>
                </c:pt>
                <c:pt idx="4">
                  <c:v>55.05</c:v>
                </c:pt>
              </c:numCache>
            </c:numRef>
          </c:val>
        </c:ser>
        <c:dLbls>
          <c:showLegendKey val="0"/>
          <c:showVal val="0"/>
          <c:showCatName val="0"/>
          <c:showSerName val="0"/>
          <c:showPercent val="0"/>
          <c:showBubbleSize val="0"/>
        </c:dLbls>
        <c:gapWidth val="150"/>
        <c:axId val="530817544"/>
        <c:axId val="53081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817544"/>
        <c:axId val="530818328"/>
      </c:lineChart>
      <c:dateAx>
        <c:axId val="530817544"/>
        <c:scaling>
          <c:orientation val="minMax"/>
        </c:scaling>
        <c:delete val="1"/>
        <c:axPos val="b"/>
        <c:numFmt formatCode="ge" sourceLinked="1"/>
        <c:majorTickMark val="none"/>
        <c:minorTickMark val="none"/>
        <c:tickLblPos val="none"/>
        <c:crossAx val="530818328"/>
        <c:crosses val="autoZero"/>
        <c:auto val="1"/>
        <c:lblOffset val="100"/>
        <c:baseTimeUnit val="years"/>
      </c:dateAx>
      <c:valAx>
        <c:axId val="53081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1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118448"/>
        <c:axId val="1791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118448"/>
        <c:axId val="179119232"/>
      </c:lineChart>
      <c:dateAx>
        <c:axId val="179118448"/>
        <c:scaling>
          <c:orientation val="minMax"/>
        </c:scaling>
        <c:delete val="1"/>
        <c:axPos val="b"/>
        <c:numFmt formatCode="ge" sourceLinked="1"/>
        <c:majorTickMark val="none"/>
        <c:minorTickMark val="none"/>
        <c:tickLblPos val="none"/>
        <c:crossAx val="179119232"/>
        <c:crosses val="autoZero"/>
        <c:auto val="1"/>
        <c:lblOffset val="100"/>
        <c:baseTimeUnit val="years"/>
      </c:dateAx>
      <c:valAx>
        <c:axId val="179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314448"/>
        <c:axId val="53084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314448"/>
        <c:axId val="530846608"/>
      </c:lineChart>
      <c:dateAx>
        <c:axId val="533314448"/>
        <c:scaling>
          <c:orientation val="minMax"/>
        </c:scaling>
        <c:delete val="1"/>
        <c:axPos val="b"/>
        <c:numFmt formatCode="ge" sourceLinked="1"/>
        <c:majorTickMark val="none"/>
        <c:minorTickMark val="none"/>
        <c:tickLblPos val="none"/>
        <c:crossAx val="530846608"/>
        <c:crosses val="autoZero"/>
        <c:auto val="1"/>
        <c:lblOffset val="100"/>
        <c:baseTimeUnit val="years"/>
      </c:dateAx>
      <c:valAx>
        <c:axId val="53084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31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802976"/>
        <c:axId val="5288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802976"/>
        <c:axId val="528803368"/>
      </c:lineChart>
      <c:dateAx>
        <c:axId val="528802976"/>
        <c:scaling>
          <c:orientation val="minMax"/>
        </c:scaling>
        <c:delete val="1"/>
        <c:axPos val="b"/>
        <c:numFmt formatCode="ge" sourceLinked="1"/>
        <c:majorTickMark val="none"/>
        <c:minorTickMark val="none"/>
        <c:tickLblPos val="none"/>
        <c:crossAx val="528803368"/>
        <c:crosses val="autoZero"/>
        <c:auto val="1"/>
        <c:lblOffset val="100"/>
        <c:baseTimeUnit val="years"/>
      </c:dateAx>
      <c:valAx>
        <c:axId val="5288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8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981672"/>
        <c:axId val="2260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981672"/>
        <c:axId val="226011936"/>
      </c:lineChart>
      <c:dateAx>
        <c:axId val="231981672"/>
        <c:scaling>
          <c:orientation val="minMax"/>
        </c:scaling>
        <c:delete val="1"/>
        <c:axPos val="b"/>
        <c:numFmt formatCode="ge" sourceLinked="1"/>
        <c:majorTickMark val="none"/>
        <c:minorTickMark val="none"/>
        <c:tickLblPos val="none"/>
        <c:crossAx val="226011936"/>
        <c:crosses val="autoZero"/>
        <c:auto val="1"/>
        <c:lblOffset val="100"/>
        <c:baseTimeUnit val="years"/>
      </c:dateAx>
      <c:valAx>
        <c:axId val="2260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3885.26</c:v>
                </c:pt>
                <c:pt idx="1">
                  <c:v>4010.06</c:v>
                </c:pt>
                <c:pt idx="2">
                  <c:v>3349.26</c:v>
                </c:pt>
                <c:pt idx="3">
                  <c:v>3021.32</c:v>
                </c:pt>
                <c:pt idx="4">
                  <c:v>3574.81</c:v>
                </c:pt>
              </c:numCache>
            </c:numRef>
          </c:val>
        </c:ser>
        <c:dLbls>
          <c:showLegendKey val="0"/>
          <c:showVal val="0"/>
          <c:showCatName val="0"/>
          <c:showSerName val="0"/>
          <c:showPercent val="0"/>
          <c:showBubbleSize val="0"/>
        </c:dLbls>
        <c:gapWidth val="150"/>
        <c:axId val="226013112"/>
        <c:axId val="2260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226013112"/>
        <c:axId val="226013504"/>
      </c:lineChart>
      <c:dateAx>
        <c:axId val="226013112"/>
        <c:scaling>
          <c:orientation val="minMax"/>
        </c:scaling>
        <c:delete val="1"/>
        <c:axPos val="b"/>
        <c:numFmt formatCode="ge" sourceLinked="1"/>
        <c:majorTickMark val="none"/>
        <c:minorTickMark val="none"/>
        <c:tickLblPos val="none"/>
        <c:crossAx val="226013504"/>
        <c:crosses val="autoZero"/>
        <c:auto val="1"/>
        <c:lblOffset val="100"/>
        <c:baseTimeUnit val="years"/>
      </c:dateAx>
      <c:valAx>
        <c:axId val="2260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1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74.92</c:v>
                </c:pt>
                <c:pt idx="1">
                  <c:v>68.31</c:v>
                </c:pt>
                <c:pt idx="2">
                  <c:v>67.92</c:v>
                </c:pt>
                <c:pt idx="3">
                  <c:v>67.97</c:v>
                </c:pt>
                <c:pt idx="4">
                  <c:v>98.76</c:v>
                </c:pt>
              </c:numCache>
            </c:numRef>
          </c:val>
        </c:ser>
        <c:dLbls>
          <c:showLegendKey val="0"/>
          <c:showVal val="0"/>
          <c:showCatName val="0"/>
          <c:showSerName val="0"/>
          <c:showPercent val="0"/>
          <c:showBubbleSize val="0"/>
        </c:dLbls>
        <c:gapWidth val="150"/>
        <c:axId val="225886768"/>
        <c:axId val="2258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225886768"/>
        <c:axId val="225887160"/>
      </c:lineChart>
      <c:dateAx>
        <c:axId val="225886768"/>
        <c:scaling>
          <c:orientation val="minMax"/>
        </c:scaling>
        <c:delete val="1"/>
        <c:axPos val="b"/>
        <c:numFmt formatCode="ge" sourceLinked="1"/>
        <c:majorTickMark val="none"/>
        <c:minorTickMark val="none"/>
        <c:tickLblPos val="none"/>
        <c:crossAx val="225887160"/>
        <c:crosses val="autoZero"/>
        <c:auto val="1"/>
        <c:lblOffset val="100"/>
        <c:baseTimeUnit val="years"/>
      </c:dateAx>
      <c:valAx>
        <c:axId val="22588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194.24</c:v>
                </c:pt>
                <c:pt idx="1">
                  <c:v>212.26</c:v>
                </c:pt>
                <c:pt idx="2">
                  <c:v>218.68</c:v>
                </c:pt>
                <c:pt idx="3">
                  <c:v>218.63</c:v>
                </c:pt>
                <c:pt idx="4">
                  <c:v>150</c:v>
                </c:pt>
              </c:numCache>
            </c:numRef>
          </c:val>
        </c:ser>
        <c:dLbls>
          <c:showLegendKey val="0"/>
          <c:showVal val="0"/>
          <c:showCatName val="0"/>
          <c:showSerName val="0"/>
          <c:showPercent val="0"/>
          <c:showBubbleSize val="0"/>
        </c:dLbls>
        <c:gapWidth val="150"/>
        <c:axId val="225884328"/>
        <c:axId val="22588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225884328"/>
        <c:axId val="225884720"/>
      </c:lineChart>
      <c:dateAx>
        <c:axId val="225884328"/>
        <c:scaling>
          <c:orientation val="minMax"/>
        </c:scaling>
        <c:delete val="1"/>
        <c:axPos val="b"/>
        <c:numFmt formatCode="ge" sourceLinked="1"/>
        <c:majorTickMark val="none"/>
        <c:minorTickMark val="none"/>
        <c:tickLblPos val="none"/>
        <c:crossAx val="225884720"/>
        <c:crosses val="autoZero"/>
        <c:auto val="1"/>
        <c:lblOffset val="100"/>
        <c:baseTimeUnit val="years"/>
      </c:dateAx>
      <c:valAx>
        <c:axId val="22588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8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熊本県　益城町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121</v>
      </c>
      <c r="AE8" s="73"/>
      <c r="AF8" s="73"/>
      <c r="AG8" s="73"/>
      <c r="AH8" s="73"/>
      <c r="AI8" s="73"/>
      <c r="AJ8" s="73"/>
      <c r="AK8" s="4"/>
      <c r="AL8" s="67">
        <f>データ!S6</f>
        <v>33205</v>
      </c>
      <c r="AM8" s="67"/>
      <c r="AN8" s="67"/>
      <c r="AO8" s="67"/>
      <c r="AP8" s="67"/>
      <c r="AQ8" s="67"/>
      <c r="AR8" s="67"/>
      <c r="AS8" s="67"/>
      <c r="AT8" s="66">
        <f>データ!T6</f>
        <v>65.680000000000007</v>
      </c>
      <c r="AU8" s="66"/>
      <c r="AV8" s="66"/>
      <c r="AW8" s="66"/>
      <c r="AX8" s="66"/>
      <c r="AY8" s="66"/>
      <c r="AZ8" s="66"/>
      <c r="BA8" s="66"/>
      <c r="BB8" s="66">
        <f>データ!U6</f>
        <v>505.56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12.68</v>
      </c>
      <c r="Q10" s="66"/>
      <c r="R10" s="66"/>
      <c r="S10" s="66"/>
      <c r="T10" s="66"/>
      <c r="U10" s="66"/>
      <c r="V10" s="66"/>
      <c r="W10" s="66">
        <f>データ!Q6</f>
        <v>55.84</v>
      </c>
      <c r="X10" s="66"/>
      <c r="Y10" s="66"/>
      <c r="Z10" s="66"/>
      <c r="AA10" s="66"/>
      <c r="AB10" s="66"/>
      <c r="AC10" s="66"/>
      <c r="AD10" s="67">
        <f>データ!R6</f>
        <v>2876</v>
      </c>
      <c r="AE10" s="67"/>
      <c r="AF10" s="67"/>
      <c r="AG10" s="67"/>
      <c r="AH10" s="67"/>
      <c r="AI10" s="67"/>
      <c r="AJ10" s="67"/>
      <c r="AK10" s="2"/>
      <c r="AL10" s="67">
        <f>データ!V6</f>
        <v>4186</v>
      </c>
      <c r="AM10" s="67"/>
      <c r="AN10" s="67"/>
      <c r="AO10" s="67"/>
      <c r="AP10" s="67"/>
      <c r="AQ10" s="67"/>
      <c r="AR10" s="67"/>
      <c r="AS10" s="67"/>
      <c r="AT10" s="66">
        <f>データ!W6</f>
        <v>1.05</v>
      </c>
      <c r="AU10" s="66"/>
      <c r="AV10" s="66"/>
      <c r="AW10" s="66"/>
      <c r="AX10" s="66"/>
      <c r="AY10" s="66"/>
      <c r="AZ10" s="66"/>
      <c r="BA10" s="66"/>
      <c r="BB10" s="66">
        <f>データ!X6</f>
        <v>3986.67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434434</v>
      </c>
      <c r="D6" s="33">
        <f t="shared" si="3"/>
        <v>47</v>
      </c>
      <c r="E6" s="33">
        <f t="shared" si="3"/>
        <v>17</v>
      </c>
      <c r="F6" s="33">
        <f t="shared" si="3"/>
        <v>4</v>
      </c>
      <c r="G6" s="33">
        <f t="shared" si="3"/>
        <v>0</v>
      </c>
      <c r="H6" s="33" t="str">
        <f t="shared" si="3"/>
        <v>熊本県　益城町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12.68</v>
      </c>
      <c r="Q6" s="34">
        <f t="shared" si="3"/>
        <v>55.84</v>
      </c>
      <c r="R6" s="34">
        <f t="shared" si="3"/>
        <v>2876</v>
      </c>
      <c r="S6" s="34">
        <f t="shared" si="3"/>
        <v>33205</v>
      </c>
      <c r="T6" s="34">
        <f t="shared" si="3"/>
        <v>65.680000000000007</v>
      </c>
      <c r="U6" s="34">
        <f t="shared" si="3"/>
        <v>505.56</v>
      </c>
      <c r="V6" s="34">
        <f t="shared" si="3"/>
        <v>4186</v>
      </c>
      <c r="W6" s="34">
        <f t="shared" si="3"/>
        <v>1.05</v>
      </c>
      <c r="X6" s="34">
        <f t="shared" si="3"/>
        <v>3986.67</v>
      </c>
      <c r="Y6" s="35">
        <f>IF(Y7="",NA(),Y7)</f>
        <v>95.01</v>
      </c>
      <c r="Z6" s="35">
        <f t="shared" ref="Z6:AH6" si="4">IF(Z7="",NA(),Z7)</f>
        <v>84.44</v>
      </c>
      <c r="AA6" s="35">
        <f t="shared" si="4"/>
        <v>73.260000000000005</v>
      </c>
      <c r="AB6" s="35">
        <f t="shared" si="4"/>
        <v>64.13</v>
      </c>
      <c r="AC6" s="35">
        <f t="shared" si="4"/>
        <v>55.05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3885.26</v>
      </c>
      <c r="BG6" s="35">
        <f t="shared" ref="BG6:BO6" si="7">IF(BG7="",NA(),BG7)</f>
        <v>4010.06</v>
      </c>
      <c r="BH6" s="35">
        <f t="shared" si="7"/>
        <v>3349.26</v>
      </c>
      <c r="BI6" s="35">
        <f t="shared" si="7"/>
        <v>3021.32</v>
      </c>
      <c r="BJ6" s="35">
        <f t="shared" si="7"/>
        <v>3574.81</v>
      </c>
      <c r="BK6" s="35">
        <f t="shared" si="7"/>
        <v>1716.82</v>
      </c>
      <c r="BL6" s="35">
        <f t="shared" si="7"/>
        <v>1554.05</v>
      </c>
      <c r="BM6" s="35">
        <f t="shared" si="7"/>
        <v>1671.86</v>
      </c>
      <c r="BN6" s="35">
        <f t="shared" si="7"/>
        <v>1673.47</v>
      </c>
      <c r="BO6" s="35">
        <f t="shared" si="7"/>
        <v>1592.72</v>
      </c>
      <c r="BP6" s="34" t="str">
        <f>IF(BP7="","",IF(BP7="-","【-】","【"&amp;SUBSTITUTE(TEXT(BP7,"#,##0.00"),"-","△")&amp;"】"))</f>
        <v>【1,348.09】</v>
      </c>
      <c r="BQ6" s="35">
        <f>IF(BQ7="",NA(),BQ7)</f>
        <v>74.92</v>
      </c>
      <c r="BR6" s="35">
        <f t="shared" ref="BR6:BZ6" si="8">IF(BR7="",NA(),BR7)</f>
        <v>68.31</v>
      </c>
      <c r="BS6" s="35">
        <f t="shared" si="8"/>
        <v>67.92</v>
      </c>
      <c r="BT6" s="35">
        <f t="shared" si="8"/>
        <v>67.97</v>
      </c>
      <c r="BU6" s="35">
        <f t="shared" si="8"/>
        <v>98.76</v>
      </c>
      <c r="BV6" s="35">
        <f t="shared" si="8"/>
        <v>51.73</v>
      </c>
      <c r="BW6" s="35">
        <f t="shared" si="8"/>
        <v>53.01</v>
      </c>
      <c r="BX6" s="35">
        <f t="shared" si="8"/>
        <v>50.54</v>
      </c>
      <c r="BY6" s="35">
        <f t="shared" si="8"/>
        <v>49.22</v>
      </c>
      <c r="BZ6" s="35">
        <f t="shared" si="8"/>
        <v>53.7</v>
      </c>
      <c r="CA6" s="34" t="str">
        <f>IF(CA7="","",IF(CA7="-","【-】","【"&amp;SUBSTITUTE(TEXT(CA7,"#,##0.00"),"-","△")&amp;"】"))</f>
        <v>【69.80】</v>
      </c>
      <c r="CB6" s="35">
        <f>IF(CB7="",NA(),CB7)</f>
        <v>194.24</v>
      </c>
      <c r="CC6" s="35">
        <f t="shared" ref="CC6:CK6" si="9">IF(CC7="",NA(),CC7)</f>
        <v>212.26</v>
      </c>
      <c r="CD6" s="35">
        <f t="shared" si="9"/>
        <v>218.68</v>
      </c>
      <c r="CE6" s="35">
        <f t="shared" si="9"/>
        <v>218.63</v>
      </c>
      <c r="CF6" s="35">
        <f t="shared" si="9"/>
        <v>150</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62.71</v>
      </c>
      <c r="CY6" s="35">
        <f t="shared" ref="CY6:DG6" si="11">IF(CY7="",NA(),CY7)</f>
        <v>58.5</v>
      </c>
      <c r="CZ6" s="35">
        <f t="shared" si="11"/>
        <v>69.62</v>
      </c>
      <c r="DA6" s="35">
        <f t="shared" si="11"/>
        <v>67.760000000000005</v>
      </c>
      <c r="DB6" s="35">
        <f t="shared" si="11"/>
        <v>68.73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434434</v>
      </c>
      <c r="D7" s="37">
        <v>47</v>
      </c>
      <c r="E7" s="37">
        <v>17</v>
      </c>
      <c r="F7" s="37">
        <v>4</v>
      </c>
      <c r="G7" s="37">
        <v>0</v>
      </c>
      <c r="H7" s="37" t="s">
        <v>109</v>
      </c>
      <c r="I7" s="37" t="s">
        <v>110</v>
      </c>
      <c r="J7" s="37" t="s">
        <v>111</v>
      </c>
      <c r="K7" s="37" t="s">
        <v>112</v>
      </c>
      <c r="L7" s="37" t="s">
        <v>113</v>
      </c>
      <c r="M7" s="37"/>
      <c r="N7" s="38" t="s">
        <v>114</v>
      </c>
      <c r="O7" s="38" t="s">
        <v>115</v>
      </c>
      <c r="P7" s="38">
        <v>12.68</v>
      </c>
      <c r="Q7" s="38">
        <v>55.84</v>
      </c>
      <c r="R7" s="38">
        <v>2876</v>
      </c>
      <c r="S7" s="38">
        <v>33205</v>
      </c>
      <c r="T7" s="38">
        <v>65.680000000000007</v>
      </c>
      <c r="U7" s="38">
        <v>505.56</v>
      </c>
      <c r="V7" s="38">
        <v>4186</v>
      </c>
      <c r="W7" s="38">
        <v>1.05</v>
      </c>
      <c r="X7" s="38">
        <v>3986.67</v>
      </c>
      <c r="Y7" s="38">
        <v>95.01</v>
      </c>
      <c r="Z7" s="38">
        <v>84.44</v>
      </c>
      <c r="AA7" s="38">
        <v>73.260000000000005</v>
      </c>
      <c r="AB7" s="38">
        <v>64.13</v>
      </c>
      <c r="AC7" s="38">
        <v>55.05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3885.26</v>
      </c>
      <c r="BG7" s="38">
        <v>4010.06</v>
      </c>
      <c r="BH7" s="38">
        <v>3349.26</v>
      </c>
      <c r="BI7" s="38">
        <v>3021.32</v>
      </c>
      <c r="BJ7" s="38">
        <v>3574.81</v>
      </c>
      <c r="BK7" s="38">
        <v>1716.82</v>
      </c>
      <c r="BL7" s="38">
        <v>1554.05</v>
      </c>
      <c r="BM7" s="38">
        <v>1671.86</v>
      </c>
      <c r="BN7" s="38">
        <v>1673.47</v>
      </c>
      <c r="BO7" s="38">
        <v>1592.72</v>
      </c>
      <c r="BP7" s="38">
        <v>1348.09</v>
      </c>
      <c r="BQ7" s="38">
        <v>74.92</v>
      </c>
      <c r="BR7" s="38">
        <v>68.31</v>
      </c>
      <c r="BS7" s="38">
        <v>67.92</v>
      </c>
      <c r="BT7" s="38">
        <v>67.97</v>
      </c>
      <c r="BU7" s="38">
        <v>98.76</v>
      </c>
      <c r="BV7" s="38">
        <v>51.73</v>
      </c>
      <c r="BW7" s="38">
        <v>53.01</v>
      </c>
      <c r="BX7" s="38">
        <v>50.54</v>
      </c>
      <c r="BY7" s="38">
        <v>49.22</v>
      </c>
      <c r="BZ7" s="38">
        <v>53.7</v>
      </c>
      <c r="CA7" s="38">
        <v>69.8</v>
      </c>
      <c r="CB7" s="38">
        <v>194.24</v>
      </c>
      <c r="CC7" s="38">
        <v>212.26</v>
      </c>
      <c r="CD7" s="38">
        <v>218.68</v>
      </c>
      <c r="CE7" s="38">
        <v>218.63</v>
      </c>
      <c r="CF7" s="38">
        <v>150</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62.71</v>
      </c>
      <c r="CY7" s="38">
        <v>58.5</v>
      </c>
      <c r="CZ7" s="38">
        <v>69.62</v>
      </c>
      <c r="DA7" s="38">
        <v>67.760000000000005</v>
      </c>
      <c r="DB7" s="38">
        <v>68.73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dcterms:created xsi:type="dcterms:W3CDTF">2017-12-25T02:22:54Z</dcterms:created>
  <dcterms:modified xsi:type="dcterms:W3CDTF">2018-02-14T08:42:09Z</dcterms:modified>
  <cp:category/>
</cp:coreProperties>
</file>