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調査もの◎\☆H29調査関係☆\0_庁舎内調査\【〆切２月８日】公営企業に係る経営比較分析表（平成２８年度決算）の分析等について\益城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B10" i="4"/>
  <c r="AT8"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<sst xmlns="http://schemas.openxmlformats.org/spreadsheetml/2006/main" count="239" uniqueCount="124">
  <si>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</si>
  <si>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</si>
  <si>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</si>
  <si>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</si>
  <si>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</si>
  <si>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</si>
  <si>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</si>
  <si>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</si>
  <si>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</si>
  <si>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</si>
  <si>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</si>
  <si>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</si>
  <si>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</si>
  <si>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</si>
  <si>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</si>
  <si>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</si>
  <si>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</si>
  <si>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</si>
  <si>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</si>
  <si>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</si>
  <si>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</si>
  <si>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</si>
  <si>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</si>
  <si>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</si>
  <si>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</si>
  <si>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</si>
  <si>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</si>
  <si>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</si>
  <si>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</si>
  <si>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</si>
  <si>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</si>
  <si>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</si>
  <si>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</si>
  <si>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</si>
  <si>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</si>
  <si>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</si>
  <si>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</si>
  <si>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</si>
  <si>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</si>
  <si>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</si>
  <si>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</si>
  <si>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</si>
  <si>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</si>
  <si>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</si>
  <si>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</si>
  <si>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</si>
  <si>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</si>
  <si>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</si>
  <si>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</si>
  <si>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</si>
  <si>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</si>
  <si>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</si>
  <si>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</si>
  <si>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</si>
  <si>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</si>
  <si>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</si>
  <si>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</si>
  <si>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</si>
  <si>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</si>
  <si>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</si>
  <si>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</si>
  <si>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</si>
  <si>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</si>
  <si>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</si>
  <si>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</si>
  <si>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</si>
  <si>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</si>
  <si>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</si>
  <si>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</si>
  <si>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</si>
  <si>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</si>
  <si>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</si>
  <si>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</si>
  <si>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</si>
  <si>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</si>
  <si>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</si>
  <si>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</si>
  <si>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</si>
  <si>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</si>
  <si>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</si>
  <si>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</si>
  <si>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</si>
  <si>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</si>
  <si>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</si>
  <si>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</si>
  <si>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</si>
  <si>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</si>
  <si>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</si>
  <si>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</si>
  <si>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</si>
  <si>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</si>
  <si>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</si>
  <si>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</si>
  <si>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</si>
  <si>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</si>
  <si>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</si>
  <si>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</si>
  <si>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</si>
  <si>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</si>
  <si>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</si>
  <si>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</si>
  <si>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</si>
  <si>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</si>
  <si>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</si>
  <si>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</si>
  <si>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</si>
  <si>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</si>
  <si>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</si>
  <si>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</si>
  <si>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熊本県　益城町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</si>
  <si>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</si>
  <si>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</si>
  <si>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</si>
  <si>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</si>
  <si>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</si>
  <si>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</si>
  <si>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</si>
  <si>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</si>
  <si>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</si>
  <si>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</si>
  <si>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</si>
  <si>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平成28年熊本地震による被害により、使用料の減収が大きく響き、経営状態としては悪化してきている。今後復旧等が進めば少しづつ回復していくと思われる。</t>
    <rPh sb="0" eb="2">
      <t>ヘイセイ</t>
    </rPh>
    <rPh sb="4" eb="5">
      <t>ネン</t>
    </rPh>
    <rPh sb="5" eb="7">
      <t>クマモト</t>
    </rPh>
    <rPh sb="7" eb="9">
      <t>ジシン</t>
    </rPh>
    <rPh sb="12" eb="14">
      <t>ヒガイ</t>
    </rPh>
    <rPh sb="18" eb="21">
      <t>シヨウリョウ</t>
    </rPh>
    <rPh sb="22" eb="24">
      <t>ゲンシュウ</t>
    </rPh>
    <rPh sb="25" eb="26">
      <t>オオ</t>
    </rPh>
    <rPh sb="28" eb="29">
      <t>ヒビ</t>
    </rPh>
    <rPh sb="31" eb="33">
      <t>ケイエイ</t>
    </rPh>
    <rPh sb="33" eb="35">
      <t>ジョウタイ</t>
    </rPh>
    <rPh sb="39" eb="41">
      <t>アッカ</t>
    </rPh>
    <rPh sb="48" eb="50">
      <t>コンゴ</t>
    </rPh>
    <rPh sb="50" eb="52">
      <t>フッキュウ</t>
    </rPh>
    <rPh sb="52" eb="53">
      <t>トウ</t>
    </rPh>
    <rPh sb="54" eb="55">
      <t>スス</t>
    </rPh>
    <rPh sb="57" eb="58">
      <t>スコ</t>
    </rPh>
    <rPh sb="61" eb="63">
      <t>カイフク</t>
    </rPh>
    <rPh sb="68" eb="69">
      <t>オモ</t>
    </rPh>
    <phoneticPr fontId="4"/>
  </si>
  <si>
    <t>　平成28年熊本地震による被害により、管渠については一部の区間が被災したため復旧工事をおこなった。また処理場については地震の被害はほとんどなかったが、供用開始から15年経ち平成29年より機能診断調査をおこない今後のメンテナンスについて計画を立てながら老朽化に対処していきたい。</t>
    <rPh sb="1" eb="3">
      <t>ヘイセイ</t>
    </rPh>
    <rPh sb="5" eb="6">
      <t>ネン</t>
    </rPh>
    <rPh sb="6" eb="8">
      <t>クマモト</t>
    </rPh>
    <rPh sb="8" eb="10">
      <t>ジシン</t>
    </rPh>
    <rPh sb="13" eb="15">
      <t>ヒガイ</t>
    </rPh>
    <rPh sb="19" eb="21">
      <t>カンキョ</t>
    </rPh>
    <rPh sb="26" eb="28">
      <t>イチブ</t>
    </rPh>
    <rPh sb="29" eb="31">
      <t>クカン</t>
    </rPh>
    <rPh sb="32" eb="34">
      <t>ヒサイ</t>
    </rPh>
    <rPh sb="38" eb="40">
      <t>フッキュウ</t>
    </rPh>
    <rPh sb="40" eb="42">
      <t>コウジ</t>
    </rPh>
    <rPh sb="51" eb="54">
      <t>ショリジョウ</t>
    </rPh>
    <rPh sb="59" eb="61">
      <t>ジシン</t>
    </rPh>
    <rPh sb="62" eb="64">
      <t>ヒガイ</t>
    </rPh>
    <rPh sb="75" eb="77">
      <t>キョウヨウ</t>
    </rPh>
    <rPh sb="77" eb="79">
      <t>カイシ</t>
    </rPh>
    <rPh sb="83" eb="84">
      <t>ネン</t>
    </rPh>
    <rPh sb="84" eb="85">
      <t>タ</t>
    </rPh>
    <rPh sb="86" eb="88">
      <t>ヘイセイ</t>
    </rPh>
    <rPh sb="90" eb="91">
      <t>ネン</t>
    </rPh>
    <rPh sb="93" eb="95">
      <t>キノウ</t>
    </rPh>
    <rPh sb="95" eb="97">
      <t>シンダン</t>
    </rPh>
    <rPh sb="97" eb="99">
      <t>チョウサ</t>
    </rPh>
    <rPh sb="104" eb="106">
      <t>コンゴ</t>
    </rPh>
    <rPh sb="117" eb="119">
      <t>ケイカク</t>
    </rPh>
    <rPh sb="120" eb="121">
      <t>タ</t>
    </rPh>
    <rPh sb="125" eb="128">
      <t>ロウキュウカ</t>
    </rPh>
    <rPh sb="129" eb="131">
      <t>タイショ</t>
    </rPh>
    <phoneticPr fontId="4"/>
  </si>
  <si>
    <t>　平成28年熊本地震により大きな被害を受け経営的には非常に厳しい状況とはなっているものの、復旧が進むにつれ徐々に回復してくるものと思われる。　また、今後の処理場の改築時期については、機能診断終了後公共下水道への接続も念頭に置き対処していきたい。さらに経営改善については平成32年度からの公営企業会計移行に伴う協議の中で議論されてり、経営戦略についてもは策定には至っていないが、公営企業会計移行までには策定することとしている。</t>
    <rPh sb="1" eb="3">
      <t>ヘイセイ</t>
    </rPh>
    <rPh sb="5" eb="6">
      <t>ネン</t>
    </rPh>
    <rPh sb="6" eb="8">
      <t>クマモト</t>
    </rPh>
    <rPh sb="8" eb="10">
      <t>ジシン</t>
    </rPh>
    <rPh sb="13" eb="14">
      <t>オオ</t>
    </rPh>
    <rPh sb="16" eb="18">
      <t>ヒガイ</t>
    </rPh>
    <rPh sb="19" eb="20">
      <t>ウ</t>
    </rPh>
    <rPh sb="21" eb="23">
      <t>ケイエイ</t>
    </rPh>
    <rPh sb="23" eb="24">
      <t>テキ</t>
    </rPh>
    <rPh sb="26" eb="28">
      <t>ヒジョウ</t>
    </rPh>
    <rPh sb="29" eb="30">
      <t>キビ</t>
    </rPh>
    <rPh sb="32" eb="34">
      <t>ジョウキョウ</t>
    </rPh>
    <rPh sb="45" eb="47">
      <t>フッキュウ</t>
    </rPh>
    <rPh sb="48" eb="49">
      <t>スス</t>
    </rPh>
    <rPh sb="53" eb="55">
      <t>ジョジョ</t>
    </rPh>
    <rPh sb="56" eb="58">
      <t>カイフク</t>
    </rPh>
    <rPh sb="65" eb="66">
      <t>オモ</t>
    </rPh>
    <rPh sb="74" eb="76">
      <t>コンゴ</t>
    </rPh>
    <rPh sb="77" eb="80">
      <t>ショリジョウ</t>
    </rPh>
    <rPh sb="81" eb="83">
      <t>カイチク</t>
    </rPh>
    <rPh sb="83" eb="85">
      <t>ジキ</t>
    </rPh>
    <rPh sb="91" eb="93">
      <t>キノウ</t>
    </rPh>
    <rPh sb="93" eb="95">
      <t>シンダン</t>
    </rPh>
    <rPh sb="95" eb="97">
      <t>シュウリョウ</t>
    </rPh>
    <rPh sb="97" eb="98">
      <t>ゴ</t>
    </rPh>
    <rPh sb="98" eb="100">
      <t>コウキョウ</t>
    </rPh>
    <rPh sb="100" eb="103">
      <t>ゲスイドウ</t>
    </rPh>
    <rPh sb="105" eb="107">
      <t>セツゾク</t>
    </rPh>
    <rPh sb="108" eb="110">
      <t>ネントウ</t>
    </rPh>
    <rPh sb="111" eb="112">
      <t>オ</t>
    </rPh>
    <rPh sb="113" eb="115">
      <t>タイショ</t>
    </rPh>
    <rPh sb="125" eb="127">
      <t>ケイエイ</t>
    </rPh>
    <rPh sb="127" eb="129">
      <t>カイゼン</t>
    </rPh>
    <rPh sb="134" eb="136">
      <t>ヘイセイ</t>
    </rPh>
    <rPh sb="138" eb="139">
      <t>ネン</t>
    </rPh>
    <rPh sb="139" eb="140">
      <t>ド</t>
    </rPh>
    <rPh sb="143" eb="145">
      <t>コウエイ</t>
    </rPh>
    <rPh sb="145" eb="147">
      <t>キギョウ</t>
    </rPh>
    <rPh sb="147" eb="149">
      <t>カイケイ</t>
    </rPh>
    <rPh sb="149" eb="151">
      <t>イコウ</t>
    </rPh>
    <rPh sb="152" eb="153">
      <t>トモナ</t>
    </rPh>
    <rPh sb="154" eb="156">
      <t>キョウギ</t>
    </rPh>
    <rPh sb="157" eb="158">
      <t>ナカ</t>
    </rPh>
    <rPh sb="159" eb="161">
      <t>ギロン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</si>
</sst>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4" borderId="2" xfId="1" applyNumberFormat="1" applyFont="1" applyFill="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8465824"/>
        <c:axId val="52846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528465824"/>
        <c:axId val="528464648"/>
      </c:lineChart>
      <c:dateAx>
        <c:axId val="528465824"/>
        <c:scaling>
          <c:orientation val="minMax"/>
        </c:scaling>
        <c:delete val="1"/>
        <c:axPos val="b"/>
        <c:numFmt formatCode="ge" sourceLinked="1"/>
        <c:majorTickMark val="none"/>
        <c:minorTickMark val="none"/>
        <c:tickLblPos val="none"/>
        <c:crossAx val="528464648"/>
        <c:crosses val="autoZero"/>
        <c:auto val="1"/>
        <c:lblOffset val="100"/>
        <c:baseTimeUnit val="years"/>
      </c:dateAx>
      <c:valAx>
        <c:axId val="52846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4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56.04</c:v>
                </c:pt>
                <c:pt idx="1">
                  <c:v>58.01</c:v>
                </c:pt>
                <c:pt idx="2">
                  <c:v>62.08</c:v>
                </c:pt>
                <c:pt idx="3">
                  <c:v>64.95</c:v>
                </c:pt>
                <c:pt idx="4">
                  <c:v>77.040000000000006</c:v>
                </c:pt>
              </c:numCache>
            </c:numRef>
          </c:val>
        </c:ser>
        <c:dLbls>
          <c:showLegendKey val="0"/>
          <c:showVal val="0"/>
          <c:showCatName val="0"/>
          <c:showSerName val="0"/>
          <c:showPercent val="0"/>
          <c:showBubbleSize val="0"/>
        </c:dLbls>
        <c:gapWidth val="150"/>
        <c:axId val="179354936"/>
        <c:axId val="1793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179354936"/>
        <c:axId val="179355328"/>
      </c:lineChart>
      <c:dateAx>
        <c:axId val="179354936"/>
        <c:scaling>
          <c:orientation val="minMax"/>
        </c:scaling>
        <c:delete val="1"/>
        <c:axPos val="b"/>
        <c:numFmt formatCode="ge" sourceLinked="1"/>
        <c:majorTickMark val="none"/>
        <c:minorTickMark val="none"/>
        <c:tickLblPos val="none"/>
        <c:crossAx val="179355328"/>
        <c:crosses val="autoZero"/>
        <c:auto val="1"/>
        <c:lblOffset val="100"/>
        <c:baseTimeUnit val="years"/>
      </c:dateAx>
      <c:valAx>
        <c:axId val="1793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5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82.55</c:v>
                </c:pt>
                <c:pt idx="1">
                  <c:v>82.62</c:v>
                </c:pt>
                <c:pt idx="2">
                  <c:v>84.54</c:v>
                </c:pt>
                <c:pt idx="3">
                  <c:v>84.95</c:v>
                </c:pt>
                <c:pt idx="4">
                  <c:v>84.24</c:v>
                </c:pt>
              </c:numCache>
            </c:numRef>
          </c:val>
        </c:ser>
        <c:dLbls>
          <c:showLegendKey val="0"/>
          <c:showVal val="0"/>
          <c:showCatName val="0"/>
          <c:showSerName val="0"/>
          <c:showPercent val="0"/>
          <c:showBubbleSize val="0"/>
        </c:dLbls>
        <c:gapWidth val="150"/>
        <c:axId val="177834152"/>
        <c:axId val="17783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177834152"/>
        <c:axId val="177834544"/>
      </c:lineChart>
      <c:dateAx>
        <c:axId val="177834152"/>
        <c:scaling>
          <c:orientation val="minMax"/>
        </c:scaling>
        <c:delete val="1"/>
        <c:axPos val="b"/>
        <c:numFmt formatCode="ge" sourceLinked="1"/>
        <c:majorTickMark val="none"/>
        <c:minorTickMark val="none"/>
        <c:tickLblPos val="none"/>
        <c:crossAx val="177834544"/>
        <c:crosses val="autoZero"/>
        <c:auto val="1"/>
        <c:lblOffset val="100"/>
        <c:baseTimeUnit val="years"/>
      </c:dateAx>
      <c:valAx>
        <c:axId val="17783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3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53.41</c:v>
                </c:pt>
                <c:pt idx="1">
                  <c:v>54.52</c:v>
                </c:pt>
                <c:pt idx="2">
                  <c:v>52.98</c:v>
                </c:pt>
                <c:pt idx="3">
                  <c:v>50.88</c:v>
                </c:pt>
                <c:pt idx="4">
                  <c:v>49.64</c:v>
                </c:pt>
              </c:numCache>
            </c:numRef>
          </c:val>
        </c:ser>
        <c:dLbls>
          <c:showLegendKey val="0"/>
          <c:showVal val="0"/>
          <c:showCatName val="0"/>
          <c:showSerName val="0"/>
          <c:showPercent val="0"/>
          <c:showBubbleSize val="0"/>
        </c:dLbls>
        <c:gapWidth val="150"/>
        <c:axId val="177764296"/>
        <c:axId val="17776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764296"/>
        <c:axId val="177764688"/>
      </c:lineChart>
      <c:dateAx>
        <c:axId val="177764296"/>
        <c:scaling>
          <c:orientation val="minMax"/>
        </c:scaling>
        <c:delete val="1"/>
        <c:axPos val="b"/>
        <c:numFmt formatCode="ge" sourceLinked="1"/>
        <c:majorTickMark val="none"/>
        <c:minorTickMark val="none"/>
        <c:tickLblPos val="none"/>
        <c:crossAx val="177764688"/>
        <c:crosses val="autoZero"/>
        <c:auto val="1"/>
        <c:lblOffset val="100"/>
        <c:baseTimeUnit val="years"/>
      </c:dateAx>
      <c:valAx>
        <c:axId val="17776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6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939096"/>
        <c:axId val="1779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939096"/>
        <c:axId val="177939488"/>
      </c:lineChart>
      <c:dateAx>
        <c:axId val="177939096"/>
        <c:scaling>
          <c:orientation val="minMax"/>
        </c:scaling>
        <c:delete val="1"/>
        <c:axPos val="b"/>
        <c:numFmt formatCode="ge" sourceLinked="1"/>
        <c:majorTickMark val="none"/>
        <c:minorTickMark val="none"/>
        <c:tickLblPos val="none"/>
        <c:crossAx val="177939488"/>
        <c:crosses val="autoZero"/>
        <c:auto val="1"/>
        <c:lblOffset val="100"/>
        <c:baseTimeUnit val="years"/>
      </c:dateAx>
      <c:valAx>
        <c:axId val="1779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3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940664"/>
        <c:axId val="5307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940664"/>
        <c:axId val="530779872"/>
      </c:lineChart>
      <c:dateAx>
        <c:axId val="177940664"/>
        <c:scaling>
          <c:orientation val="minMax"/>
        </c:scaling>
        <c:delete val="1"/>
        <c:axPos val="b"/>
        <c:numFmt formatCode="ge" sourceLinked="1"/>
        <c:majorTickMark val="none"/>
        <c:minorTickMark val="none"/>
        <c:tickLblPos val="none"/>
        <c:crossAx val="530779872"/>
        <c:crosses val="autoZero"/>
        <c:auto val="1"/>
        <c:lblOffset val="100"/>
        <c:baseTimeUnit val="years"/>
      </c:dateAx>
      <c:valAx>
        <c:axId val="5307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4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0781048"/>
        <c:axId val="5307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0781048"/>
        <c:axId val="530781440"/>
      </c:lineChart>
      <c:dateAx>
        <c:axId val="530781048"/>
        <c:scaling>
          <c:orientation val="minMax"/>
        </c:scaling>
        <c:delete val="1"/>
        <c:axPos val="b"/>
        <c:numFmt formatCode="ge" sourceLinked="1"/>
        <c:majorTickMark val="none"/>
        <c:minorTickMark val="none"/>
        <c:tickLblPos val="none"/>
        <c:crossAx val="530781440"/>
        <c:crosses val="autoZero"/>
        <c:auto val="1"/>
        <c:lblOffset val="100"/>
        <c:baseTimeUnit val="years"/>
      </c:dateAx>
      <c:valAx>
        <c:axId val="530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78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805704"/>
        <c:axId val="17680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805704"/>
        <c:axId val="176806096"/>
      </c:lineChart>
      <c:dateAx>
        <c:axId val="176805704"/>
        <c:scaling>
          <c:orientation val="minMax"/>
        </c:scaling>
        <c:delete val="1"/>
        <c:axPos val="b"/>
        <c:numFmt formatCode="ge" sourceLinked="1"/>
        <c:majorTickMark val="none"/>
        <c:minorTickMark val="none"/>
        <c:tickLblPos val="none"/>
        <c:crossAx val="176806096"/>
        <c:crosses val="autoZero"/>
        <c:auto val="1"/>
        <c:lblOffset val="100"/>
        <c:baseTimeUnit val="years"/>
      </c:dateAx>
      <c:valAx>
        <c:axId val="17680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0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1556.69</c:v>
                </c:pt>
                <c:pt idx="1">
                  <c:v>1491.99</c:v>
                </c:pt>
                <c:pt idx="2">
                  <c:v>1380.09</c:v>
                </c:pt>
                <c:pt idx="3">
                  <c:v>1311.12</c:v>
                </c:pt>
                <c:pt idx="4">
                  <c:v>1349.6</c:v>
                </c:pt>
              </c:numCache>
            </c:numRef>
          </c:val>
        </c:ser>
        <c:dLbls>
          <c:showLegendKey val="0"/>
          <c:showVal val="0"/>
          <c:showCatName val="0"/>
          <c:showSerName val="0"/>
          <c:showPercent val="0"/>
          <c:showBubbleSize val="0"/>
        </c:dLbls>
        <c:gapWidth val="150"/>
        <c:axId val="179610296"/>
        <c:axId val="1796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79610296"/>
        <c:axId val="179610688"/>
      </c:lineChart>
      <c:dateAx>
        <c:axId val="179610296"/>
        <c:scaling>
          <c:orientation val="minMax"/>
        </c:scaling>
        <c:delete val="1"/>
        <c:axPos val="b"/>
        <c:numFmt formatCode="ge" sourceLinked="1"/>
        <c:majorTickMark val="none"/>
        <c:minorTickMark val="none"/>
        <c:tickLblPos val="none"/>
        <c:crossAx val="179610688"/>
        <c:crosses val="autoZero"/>
        <c:auto val="1"/>
        <c:lblOffset val="100"/>
        <c:baseTimeUnit val="years"/>
      </c:dateAx>
      <c:valAx>
        <c:axId val="1796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1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41.51</c:v>
                </c:pt>
                <c:pt idx="1">
                  <c:v>39.799999999999997</c:v>
                </c:pt>
                <c:pt idx="2">
                  <c:v>42.89</c:v>
                </c:pt>
                <c:pt idx="3">
                  <c:v>45.83</c:v>
                </c:pt>
                <c:pt idx="4">
                  <c:v>65.400000000000006</c:v>
                </c:pt>
              </c:numCache>
            </c:numRef>
          </c:val>
        </c:ser>
        <c:dLbls>
          <c:showLegendKey val="0"/>
          <c:showVal val="0"/>
          <c:showCatName val="0"/>
          <c:showSerName val="0"/>
          <c:showPercent val="0"/>
          <c:showBubbleSize val="0"/>
        </c:dLbls>
        <c:gapWidth val="150"/>
        <c:axId val="179374240"/>
        <c:axId val="17937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79374240"/>
        <c:axId val="179374632"/>
      </c:lineChart>
      <c:dateAx>
        <c:axId val="179374240"/>
        <c:scaling>
          <c:orientation val="minMax"/>
        </c:scaling>
        <c:delete val="1"/>
        <c:axPos val="b"/>
        <c:numFmt formatCode="ge" sourceLinked="1"/>
        <c:majorTickMark val="none"/>
        <c:minorTickMark val="none"/>
        <c:tickLblPos val="none"/>
        <c:crossAx val="179374632"/>
        <c:crosses val="autoZero"/>
        <c:auto val="1"/>
        <c:lblOffset val="100"/>
        <c:baseTimeUnit val="years"/>
      </c:dateAx>
      <c:valAx>
        <c:axId val="17937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353.61</c:v>
                </c:pt>
                <c:pt idx="1">
                  <c:v>366.78</c:v>
                </c:pt>
                <c:pt idx="2">
                  <c:v>348.82</c:v>
                </c:pt>
                <c:pt idx="3">
                  <c:v>324.86</c:v>
                </c:pt>
                <c:pt idx="4">
                  <c:v>223.59</c:v>
                </c:pt>
              </c:numCache>
            </c:numRef>
          </c:val>
        </c:ser>
        <c:dLbls>
          <c:showLegendKey val="0"/>
          <c:showVal val="0"/>
          <c:showCatName val="0"/>
          <c:showSerName val="0"/>
          <c:showPercent val="0"/>
          <c:showBubbleSize val="0"/>
        </c:dLbls>
        <c:gapWidth val="150"/>
        <c:axId val="179375808"/>
        <c:axId val="1793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179375808"/>
        <c:axId val="179353760"/>
      </c:lineChart>
      <c:dateAx>
        <c:axId val="179375808"/>
        <c:scaling>
          <c:orientation val="minMax"/>
        </c:scaling>
        <c:delete val="1"/>
        <c:axPos val="b"/>
        <c:numFmt formatCode="ge" sourceLinked="1"/>
        <c:majorTickMark val="none"/>
        <c:minorTickMark val="none"/>
        <c:tickLblPos val="none"/>
        <c:crossAx val="179353760"/>
        <c:crosses val="autoZero"/>
        <c:auto val="1"/>
        <c:lblOffset val="100"/>
        <c:baseTimeUnit val="years"/>
      </c:dateAx>
      <c:valAx>
        <c:axId val="1793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5"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熊本県　益城町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c r="AE8" s="49"/>
      <c r="AF8" s="49"/>
      <c r="AG8" s="49"/>
      <c r="AH8" s="49"/>
      <c r="AI8" s="49"/>
      <c r="AJ8" s="49"/>
      <c r="AK8" s="4"/>
      <c r="AL8" s="50">
        <f>データ!S6</f>
        <v>33205</v>
      </c>
      <c r="AM8" s="50"/>
      <c r="AN8" s="50"/>
      <c r="AO8" s="50"/>
      <c r="AP8" s="50"/>
      <c r="AQ8" s="50"/>
      <c r="AR8" s="50"/>
      <c r="AS8" s="50"/>
      <c r="AT8" s="45">
        <f>データ!T6</f>
        <v>65.680000000000007</v>
      </c>
      <c r="AU8" s="45"/>
      <c r="AV8" s="45"/>
      <c r="AW8" s="45"/>
      <c r="AX8" s="45"/>
      <c r="AY8" s="45"/>
      <c r="AZ8" s="45"/>
      <c r="BA8" s="45"/>
      <c r="BB8" s="45">
        <f>データ!U6</f>
        <v>505.56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6.19</v>
      </c>
      <c r="Q10" s="45"/>
      <c r="R10" s="45"/>
      <c r="S10" s="45"/>
      <c r="T10" s="45"/>
      <c r="U10" s="45"/>
      <c r="V10" s="45"/>
      <c r="W10" s="45">
        <f>データ!Q6</f>
        <v>63.25</v>
      </c>
      <c r="X10" s="45"/>
      <c r="Y10" s="45"/>
      <c r="Z10" s="45"/>
      <c r="AA10" s="45"/>
      <c r="AB10" s="45"/>
      <c r="AC10" s="45"/>
      <c r="AD10" s="50">
        <f>データ!R6</f>
        <v>2876</v>
      </c>
      <c r="AE10" s="50"/>
      <c r="AF10" s="50"/>
      <c r="AG10" s="50"/>
      <c r="AH10" s="50"/>
      <c r="AI10" s="50"/>
      <c r="AJ10" s="50"/>
      <c r="AK10" s="2"/>
      <c r="AL10" s="50">
        <f>データ!V6</f>
        <v>2043</v>
      </c>
      <c r="AM10" s="50"/>
      <c r="AN10" s="50"/>
      <c r="AO10" s="50"/>
      <c r="AP10" s="50"/>
      <c r="AQ10" s="50"/>
      <c r="AR10" s="50"/>
      <c r="AS10" s="50"/>
      <c r="AT10" s="45">
        <f>データ!W6</f>
        <v>0.95</v>
      </c>
      <c r="AU10" s="45"/>
      <c r="AV10" s="45"/>
      <c r="AW10" s="45"/>
      <c r="AX10" s="45"/>
      <c r="AY10" s="45"/>
      <c r="AZ10" s="45"/>
      <c r="BA10" s="45"/>
      <c r="BB10" s="45">
        <f>データ!X6</f>
        <v>2150.5300000000002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434434</v>
      </c>
      <c r="D6" s="33">
        <f t="shared" si="3"/>
        <v>47</v>
      </c>
      <c r="E6" s="33">
        <f t="shared" si="3"/>
        <v>17</v>
      </c>
      <c r="F6" s="33">
        <f t="shared" si="3"/>
        <v>5</v>
      </c>
      <c r="G6" s="33">
        <f t="shared" si="3"/>
        <v>0</v>
      </c>
      <c r="H6" s="33" t="str">
        <f t="shared" si="3"/>
        <v>熊本県　益城町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6.19</v>
      </c>
      <c r="Q6" s="34">
        <f t="shared" si="3"/>
        <v>63.25</v>
      </c>
      <c r="R6" s="34">
        <f t="shared" si="3"/>
        <v>2876</v>
      </c>
      <c r="S6" s="34">
        <f t="shared" si="3"/>
        <v>33205</v>
      </c>
      <c r="T6" s="34">
        <f t="shared" si="3"/>
        <v>65.680000000000007</v>
      </c>
      <c r="U6" s="34">
        <f t="shared" si="3"/>
        <v>505.56</v>
      </c>
      <c r="V6" s="34">
        <f t="shared" si="3"/>
        <v>2043</v>
      </c>
      <c r="W6" s="34">
        <f t="shared" si="3"/>
        <v>0.95</v>
      </c>
      <c r="X6" s="34">
        <f t="shared" si="3"/>
        <v>2150.5300000000002</v>
      </c>
      <c r="Y6" s="35">
        <f>IF(Y7="",NA(),Y7)</f>
        <v>53.41</v>
      </c>
      <c r="Z6" s="35">
        <f t="shared" ref="Z6:AH6" si="4">IF(Z7="",NA(),Z7)</f>
        <v>54.52</v>
      </c>
      <c r="AA6" s="35">
        <f t="shared" si="4"/>
        <v>52.98</v>
      </c>
      <c r="AB6" s="35">
        <f t="shared" si="4"/>
        <v>50.88</v>
      </c>
      <c r="AC6" s="35">
        <f t="shared" si="4"/>
        <v>49.64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1556.69</v>
      </c>
      <c r="BG6" s="35">
        <f t="shared" ref="BG6:BO6" si="7">IF(BG7="",NA(),BG7)</f>
        <v>1491.99</v>
      </c>
      <c r="BH6" s="35">
        <f t="shared" si="7"/>
        <v>1380.09</v>
      </c>
      <c r="BI6" s="35">
        <f t="shared" si="7"/>
        <v>1311.12</v>
      </c>
      <c r="BJ6" s="35">
        <f t="shared" si="7"/>
        <v>1349.6</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41.51</v>
      </c>
      <c r="BR6" s="35">
        <f t="shared" ref="BR6:BZ6" si="8">IF(BR7="",NA(),BR7)</f>
        <v>39.799999999999997</v>
      </c>
      <c r="BS6" s="35">
        <f t="shared" si="8"/>
        <v>42.89</v>
      </c>
      <c r="BT6" s="35">
        <f t="shared" si="8"/>
        <v>45.83</v>
      </c>
      <c r="BU6" s="35">
        <f t="shared" si="8"/>
        <v>65.400000000000006</v>
      </c>
      <c r="BV6" s="35">
        <f t="shared" si="8"/>
        <v>42.48</v>
      </c>
      <c r="BW6" s="35">
        <f t="shared" si="8"/>
        <v>41.04</v>
      </c>
      <c r="BX6" s="35">
        <f t="shared" si="8"/>
        <v>41.08</v>
      </c>
      <c r="BY6" s="35">
        <f t="shared" si="8"/>
        <v>41.34</v>
      </c>
      <c r="BZ6" s="35">
        <f t="shared" si="8"/>
        <v>40.06</v>
      </c>
      <c r="CA6" s="34" t="str">
        <f>IF(CA7="","",IF(CA7="-","【-】","【"&amp;SUBSTITUTE(TEXT(CA7,"#,##0.00"),"-","△")&amp;"】"))</f>
        <v>【55.73】</v>
      </c>
      <c r="CB6" s="35">
        <f>IF(CB7="",NA(),CB7)</f>
        <v>353.61</v>
      </c>
      <c r="CC6" s="35">
        <f t="shared" ref="CC6:CK6" si="9">IF(CC7="",NA(),CC7)</f>
        <v>366.78</v>
      </c>
      <c r="CD6" s="35">
        <f t="shared" si="9"/>
        <v>348.82</v>
      </c>
      <c r="CE6" s="35">
        <f t="shared" si="9"/>
        <v>324.86</v>
      </c>
      <c r="CF6" s="35">
        <f t="shared" si="9"/>
        <v>223.59</v>
      </c>
      <c r="CG6" s="35">
        <f t="shared" si="9"/>
        <v>343.8</v>
      </c>
      <c r="CH6" s="35">
        <f t="shared" si="9"/>
        <v>357.08</v>
      </c>
      <c r="CI6" s="35">
        <f t="shared" si="9"/>
        <v>378.08</v>
      </c>
      <c r="CJ6" s="35">
        <f t="shared" si="9"/>
        <v>357.49</v>
      </c>
      <c r="CK6" s="35">
        <f t="shared" si="9"/>
        <v>355.22</v>
      </c>
      <c r="CL6" s="34" t="str">
        <f>IF(CL7="","",IF(CL7="-","【-】","【"&amp;SUBSTITUTE(TEXT(CL7,"#,##0.00"),"-","△")&amp;"】"))</f>
        <v>【276.78】</v>
      </c>
      <c r="CM6" s="35">
        <f>IF(CM7="",NA(),CM7)</f>
        <v>56.04</v>
      </c>
      <c r="CN6" s="35">
        <f t="shared" ref="CN6:CV6" si="10">IF(CN7="",NA(),CN7)</f>
        <v>58.01</v>
      </c>
      <c r="CO6" s="35">
        <f t="shared" si="10"/>
        <v>62.08</v>
      </c>
      <c r="CP6" s="35">
        <f t="shared" si="10"/>
        <v>64.95</v>
      </c>
      <c r="CQ6" s="35">
        <f t="shared" si="10"/>
        <v>77.040000000000006</v>
      </c>
      <c r="CR6" s="35">
        <f t="shared" si="10"/>
        <v>46.06</v>
      </c>
      <c r="CS6" s="35">
        <f t="shared" si="10"/>
        <v>45.95</v>
      </c>
      <c r="CT6" s="35">
        <f t="shared" si="10"/>
        <v>44.69</v>
      </c>
      <c r="CU6" s="35">
        <f t="shared" si="10"/>
        <v>44.69</v>
      </c>
      <c r="CV6" s="35">
        <f t="shared" si="10"/>
        <v>42.84</v>
      </c>
      <c r="CW6" s="34" t="str">
        <f>IF(CW7="","",IF(CW7="-","【-】","【"&amp;SUBSTITUTE(TEXT(CW7,"#,##0.00"),"-","△")&amp;"】"))</f>
        <v>【59.15】</v>
      </c>
      <c r="CX6" s="35">
        <f>IF(CX7="",NA(),CX7)</f>
        <v>82.55</v>
      </c>
      <c r="CY6" s="35">
        <f t="shared" ref="CY6:DG6" si="11">IF(CY7="",NA(),CY7)</f>
        <v>82.62</v>
      </c>
      <c r="CZ6" s="35">
        <f t="shared" si="11"/>
        <v>84.54</v>
      </c>
      <c r="DA6" s="35">
        <f t="shared" si="11"/>
        <v>84.95</v>
      </c>
      <c r="DB6" s="35">
        <f t="shared" si="11"/>
        <v>84.24</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434434</v>
      </c>
      <c r="D7" s="37">
        <v>47</v>
      </c>
      <c r="E7" s="37">
        <v>17</v>
      </c>
      <c r="F7" s="37">
        <v>5</v>
      </c>
      <c r="G7" s="37">
        <v>0</v>
      </c>
      <c r="H7" s="37" t="s">
        <v>109</v>
      </c>
      <c r="I7" s="37" t="s">
        <v>110</v>
      </c>
      <c r="J7" s="37" t="s">
        <v>111</v>
      </c>
      <c r="K7" s="37" t="s">
        <v>112</v>
      </c>
      <c r="L7" s="37" t="s">
        <v>113</v>
      </c>
      <c r="M7" s="37"/>
      <c r="N7" s="38" t="s">
        <v>114</v>
      </c>
      <c r="O7" s="38" t="s">
        <v>115</v>
      </c>
      <c r="P7" s="38">
        <v>6.19</v>
      </c>
      <c r="Q7" s="38">
        <v>63.25</v>
      </c>
      <c r="R7" s="38">
        <v>2876</v>
      </c>
      <c r="S7" s="38">
        <v>33205</v>
      </c>
      <c r="T7" s="38">
        <v>65.680000000000007</v>
      </c>
      <c r="U7" s="38">
        <v>505.56</v>
      </c>
      <c r="V7" s="38">
        <v>2043</v>
      </c>
      <c r="W7" s="38">
        <v>0.95</v>
      </c>
      <c r="X7" s="38">
        <v>2150.5300000000002</v>
      </c>
      <c r="Y7" s="38">
        <v>53.41</v>
      </c>
      <c r="Z7" s="38">
        <v>54.52</v>
      </c>
      <c r="AA7" s="38">
        <v>52.98</v>
      </c>
      <c r="AB7" s="38">
        <v>50.88</v>
      </c>
      <c r="AC7" s="38">
        <v>49.64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1556.69</v>
      </c>
      <c r="BG7" s="38">
        <v>1491.99</v>
      </c>
      <c r="BH7" s="38">
        <v>1380.09</v>
      </c>
      <c r="BI7" s="38">
        <v>1311.12</v>
      </c>
      <c r="BJ7" s="38">
        <v>1349.6</v>
      </c>
      <c r="BK7" s="38">
        <v>1144.05</v>
      </c>
      <c r="BL7" s="38">
        <v>1117.1099999999999</v>
      </c>
      <c r="BM7" s="38">
        <v>1161.05</v>
      </c>
      <c r="BN7" s="38">
        <v>979.89</v>
      </c>
      <c r="BO7" s="38">
        <v>1051.43</v>
      </c>
      <c r="BP7" s="38">
        <v>914.53</v>
      </c>
      <c r="BQ7" s="38">
        <v>41.51</v>
      </c>
      <c r="BR7" s="38">
        <v>39.799999999999997</v>
      </c>
      <c r="BS7" s="38">
        <v>42.89</v>
      </c>
      <c r="BT7" s="38">
        <v>45.83</v>
      </c>
      <c r="BU7" s="38">
        <v>65.400000000000006</v>
      </c>
      <c r="BV7" s="38">
        <v>42.48</v>
      </c>
      <c r="BW7" s="38">
        <v>41.04</v>
      </c>
      <c r="BX7" s="38">
        <v>41.08</v>
      </c>
      <c r="BY7" s="38">
        <v>41.34</v>
      </c>
      <c r="BZ7" s="38">
        <v>40.06</v>
      </c>
      <c r="CA7" s="38">
        <v>55.73</v>
      </c>
      <c r="CB7" s="38">
        <v>353.61</v>
      </c>
      <c r="CC7" s="38">
        <v>366.78</v>
      </c>
      <c r="CD7" s="38">
        <v>348.82</v>
      </c>
      <c r="CE7" s="38">
        <v>324.86</v>
      </c>
      <c r="CF7" s="38">
        <v>223.59</v>
      </c>
      <c r="CG7" s="38">
        <v>343.8</v>
      </c>
      <c r="CH7" s="38">
        <v>357.08</v>
      </c>
      <c r="CI7" s="38">
        <v>378.08</v>
      </c>
      <c r="CJ7" s="38">
        <v>357.49</v>
      </c>
      <c r="CK7" s="38">
        <v>355.22</v>
      </c>
      <c r="CL7" s="38">
        <v>276.77999999999997</v>
      </c>
      <c r="CM7" s="38">
        <v>56.04</v>
      </c>
      <c r="CN7" s="38">
        <v>58.01</v>
      </c>
      <c r="CO7" s="38">
        <v>62.08</v>
      </c>
      <c r="CP7" s="38">
        <v>64.95</v>
      </c>
      <c r="CQ7" s="38">
        <v>77.040000000000006</v>
      </c>
      <c r="CR7" s="38">
        <v>46.06</v>
      </c>
      <c r="CS7" s="38">
        <v>45.95</v>
      </c>
      <c r="CT7" s="38">
        <v>44.69</v>
      </c>
      <c r="CU7" s="38">
        <v>44.69</v>
      </c>
      <c r="CV7" s="38">
        <v>42.84</v>
      </c>
      <c r="CW7" s="38">
        <v>59.15</v>
      </c>
      <c r="CX7" s="38">
        <v>82.55</v>
      </c>
      <c r="CY7" s="38">
        <v>82.62</v>
      </c>
      <c r="CZ7" s="38">
        <v>84.54</v>
      </c>
      <c r="DA7" s="38">
        <v>84.95</v>
      </c>
      <c r="DB7" s="38">
        <v>84.24</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吉本 秀一</cp:lastModifiedBy>
  <dcterms:created xsi:type="dcterms:W3CDTF">2017-12-25T02:33:48Z</dcterms:created>
  <dcterms:modified xsi:type="dcterms:W3CDTF">2018-02-14T08:42:04Z</dcterms:modified>
  <cp:category/>
</cp:coreProperties>
</file>