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develop\bid_entry\07申請書\doc\ver7\reg_standard\"/>
    </mc:Choice>
  </mc:AlternateContent>
  <xr:revisionPtr revIDLastSave="0" documentId="13_ncr:1_{C6C27F57-956B-4EFC-B9FA-42D6A27069E7}" xr6:coauthVersionLast="47" xr6:coauthVersionMax="47" xr10:uidLastSave="{00000000-0000-0000-0000-000000000000}"/>
  <workbookProtection workbookAlgorithmName="SHA-512" workbookHashValue="e3nzoXnYBGCFfzJXM7C/hQYbtEEZTeqZJH4l9IMVF1FVY2txN1y11OTJPno4Ogz9PpGLi14kpNB38D+V+LdUPQ==" workbookSaltValue="tosBvnW1yelF7QHbdQPRpg==" workbookSpinCount="100000" lockStructure="1"/>
  <bookViews>
    <workbookView xWindow="1560" yWindow="1230" windowWidth="16575" windowHeight="1497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入力シート!$A$216</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7" i="7" l="1"/>
  <c r="A246" i="7"/>
  <c r="A245" i="7"/>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6" i="7"/>
  <c r="A212" i="7"/>
  <c r="A210" i="7"/>
  <c r="A200" i="7"/>
  <c r="A198" i="7"/>
  <c r="A197" i="7"/>
  <c r="A196"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J177" i="7"/>
  <c r="J194" i="7" l="1"/>
  <c r="D114" i="7" l="1"/>
  <c r="D116" i="7" s="1"/>
  <c r="D118" i="7" s="1"/>
  <c r="D120" i="7" s="1"/>
  <c r="D122" i="7" s="1"/>
  <c r="D124" i="7" s="1"/>
  <c r="D126" i="7" s="1"/>
  <c r="I199" i="7" l="1"/>
  <c r="J213" i="7" l="1"/>
  <c r="A2" i="8" l="1"/>
  <c r="A1" i="8"/>
</calcChain>
</file>

<file path=xl/sharedStrings.xml><?xml version="1.0" encoding="utf-8"?>
<sst xmlns="http://schemas.openxmlformats.org/spreadsheetml/2006/main" count="265" uniqueCount="219">
  <si>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</si>
  <si>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</si>
  <si>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</si>
  <si>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</si>
  <si>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</si>
  <si>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</si>
  <si>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営業年数</t>
    <rPh sb="0" eb="2">
      <t>エイギョウ</t>
    </rPh>
    <rPh sb="2" eb="4">
      <t>ネンスウ</t>
    </rPh>
    <phoneticPr fontId="5"/>
  </si>
  <si>
    <t>年</t>
    <rPh sb="0" eb="1">
      <t>ネン</t>
    </rPh>
    <phoneticPr fontId="4"/>
  </si>
  <si>
    <t>希望</t>
    <rPh sb="0" eb="2">
      <t>キボウ</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</si>
  <si>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</si>
  <si>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</si>
  <si>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</si>
  <si>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</si>
  <si>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</si>
  <si>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</si>
  <si>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E.経営情報</t>
    <rPh sb="2" eb="4">
      <t>ケイエイ</t>
    </rPh>
    <rPh sb="4" eb="6">
      <t>ジョウホウ</t>
    </rPh>
    <phoneticPr fontId="4"/>
  </si>
  <si>
    <t>F.業種情報</t>
    <rPh sb="2" eb="4">
      <t>ギョウシュ</t>
    </rPh>
    <rPh sb="4" eb="6">
      <t>ジョウホウ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</si>
  <si>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</si>
  <si>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</si>
  <si>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</si>
  <si>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</si>
  <si>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</si>
  <si>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</si>
  <si>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</si>
  <si>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</si>
  <si>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</si>
  <si>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</si>
  <si>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</si>
  <si>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</si>
  <si>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</si>
  <si>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</si>
  <si>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</si>
  <si>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</si>
  <si>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</si>
  <si>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</si>
  <si>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</si>
  <si>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</si>
  <si>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</si>
  <si>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</si>
  <si>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</si>
  <si>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</si>
  <si>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</si>
  <si>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</si>
  <si>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</si>
  <si>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</si>
  <si>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</si>
  <si>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</si>
  <si>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</si>
  <si>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</si>
  <si>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</si>
  <si>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</si>
  <si>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</si>
  <si>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</si>
  <si>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</si>
  <si>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</si>
  <si>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</si>
  <si>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</si>
  <si>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</si>
  <si>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</si>
  <si>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</si>
  <si>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</si>
  <si>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</si>
  <si>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</si>
  <si>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</si>
  <si>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</si>
  <si>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</si>
  <si>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</si>
  <si>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建設</t>
  </si>
  <si>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</si>
  <si>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</si>
  <si>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</si>
  <si>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</si>
  <si>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</si>
  <si>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一致する</t>
  </si>
  <si>
    <t>外資状況</t>
    <rPh sb="0" eb="2">
      <t>ガイシ</t>
    </rPh>
    <rPh sb="2" eb="4">
      <t>ジョウキョウ</t>
    </rPh>
    <phoneticPr fontId="5"/>
  </si>
  <si>
    <t>外資区分</t>
    <rPh sb="0" eb="2">
      <t>ガイシ</t>
    </rPh>
    <rPh sb="2" eb="4">
      <t>クブン</t>
    </rPh>
    <phoneticPr fontId="5"/>
  </si>
  <si>
    <t>選択</t>
    <rPh sb="0" eb="2">
      <t>センタク</t>
    </rPh>
    <phoneticPr fontId="5"/>
  </si>
  <si>
    <t>国名</t>
    <rPh sb="0" eb="1">
      <t>クニ</t>
    </rPh>
    <rPh sb="1" eb="2">
      <t>メイ</t>
    </rPh>
    <phoneticPr fontId="4"/>
  </si>
  <si>
    <t>外資比率 (%)</t>
    <rPh sb="0" eb="2">
      <t>ガイシ</t>
    </rPh>
    <rPh sb="2" eb="4">
      <t>ヒリツ</t>
    </rPh>
    <phoneticPr fontId="4"/>
  </si>
  <si>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</si>
  <si>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</si>
  <si>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</si>
  <si>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</si>
  <si>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みなし大企業</t>
    <rPh sb="3" eb="6">
      <t>ダイキギョウ</t>
    </rPh>
    <phoneticPr fontId="5"/>
  </si>
  <si>
    <t>審査基準日</t>
    <rPh sb="0" eb="2">
      <t>シンサ</t>
    </rPh>
    <rPh sb="2" eb="5">
      <t>キジュンビ</t>
    </rPh>
    <phoneticPr fontId="5"/>
  </si>
  <si>
    <t>010</t>
  </si>
  <si>
    <t>020</t>
  </si>
  <si>
    <t>030</t>
  </si>
  <si>
    <t>040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</si>
  <si>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</si>
  <si>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</si>
  <si>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</si>
  <si>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</si>
  <si>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</si>
  <si>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</si>
  <si>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</si>
  <si>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</si>
  <si>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</si>
  <si>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</si>
  <si>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</si>
  <si>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</si>
  <si>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</si>
  <si>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</si>
  <si>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</si>
  <si>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</si>
  <si>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</si>
  <si>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</si>
  <si>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</si>
  <si>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</si>
  <si>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</si>
  <si>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</si>
  <si>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</si>
  <si>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290</t>
  </si>
  <si>
    <t>行政書士登録番号</t>
    <rPh sb="0" eb="2">
      <t>ギョウセイ</t>
    </rPh>
    <rPh sb="2" eb="4">
      <t>ショシ</t>
    </rPh>
    <rPh sb="4" eb="6">
      <t>トウロク</t>
    </rPh>
    <rPh sb="6" eb="8">
      <t>バンゴウ</t>
    </rPh>
    <phoneticPr fontId="5"/>
  </si>
  <si>
    <t>適格組合証明番号</t>
    <rPh sb="0" eb="2">
      <t>テキカク</t>
    </rPh>
    <rPh sb="2" eb="4">
      <t>クミアイ</t>
    </rPh>
    <rPh sb="4" eb="6">
      <t>ショウメイ</t>
    </rPh>
    <rPh sb="6" eb="8">
      <t>バンゴウ</t>
    </rPh>
    <phoneticPr fontId="5"/>
  </si>
  <si>
    <t>合併等後の年月</t>
    <rPh sb="0" eb="2">
      <t>ガッペイ</t>
    </rPh>
    <rPh sb="2" eb="4">
      <t>トウゴ</t>
    </rPh>
    <rPh sb="5" eb="7">
      <t>ネンゲツ</t>
    </rPh>
    <phoneticPr fontId="5"/>
  </si>
  <si>
    <t>設立年月日</t>
    <rPh sb="0" eb="2">
      <t>セツリツ</t>
    </rPh>
    <rPh sb="2" eb="5">
      <t>ネンガッピ</t>
    </rPh>
    <phoneticPr fontId="5"/>
  </si>
  <si>
    <t>建設業許可番号</t>
    <rPh sb="0" eb="3">
      <t>ケンセツギョウ</t>
    </rPh>
    <rPh sb="3" eb="5">
      <t>キョカ</t>
    </rPh>
    <rPh sb="5" eb="7">
      <t>バンゴウ</t>
    </rPh>
    <phoneticPr fontId="5"/>
  </si>
  <si>
    <t>内線番号(</t>
    <rPh sb="0" eb="4">
      <t>ナイセンバンゴウ</t>
    </rPh>
    <phoneticPr fontId="4"/>
  </si>
  <si>
    <t>)</t>
    <phoneticPr fontId="4"/>
  </si>
  <si>
    <t>総合評定値</t>
    <rPh sb="2" eb="5">
      <t>ヒョウテイチ</t>
    </rPh>
    <phoneticPr fontId="4"/>
  </si>
  <si>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</si>
  <si>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</si>
  <si>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</si>
  <si>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</si>
  <si>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</si>
  <si>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</si>
  <si>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ヶ月</t>
    <phoneticPr fontId="4"/>
  </si>
  <si>
    <t>%</t>
    <phoneticPr fontId="4"/>
  </si>
  <si>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</si>
  <si>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土木一式工事</t>
  </si>
  <si>
    <t>建築一式工事</t>
  </si>
  <si>
    <t>大工工事</t>
  </si>
  <si>
    <t>左官工事</t>
  </si>
  <si>
    <t>とび・土工・コンクリート工事</t>
  </si>
  <si>
    <t>石工事</t>
  </si>
  <si>
    <t>屋根工事</t>
  </si>
  <si>
    <t>電気工事</t>
  </si>
  <si>
    <t>管工事</t>
  </si>
  <si>
    <t>タイル・れんが・ブロック工事</t>
  </si>
  <si>
    <t>鋼構造物工事</t>
  </si>
  <si>
    <t>鉄筋工事</t>
  </si>
  <si>
    <t>舗装工事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</si>
  <si>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</si>
  <si>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</si>
  <si>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</si>
  <si>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</si>
  <si>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</si>
  <si>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</si>
  <si>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</si>
  <si>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</si>
  <si>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</si>
  <si>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</si>
  <si>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</si>
  <si>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</si>
  <si>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</si>
  <si>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</si>
  <si>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</si>
  <si>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解体工事</t>
  </si>
  <si>
    <t>050</t>
    <phoneticPr fontId="4"/>
  </si>
  <si>
    <t>D.申請代理人情報</t>
    <rPh sb="2" eb="7">
      <t>シンセイダイリニン</t>
    </rPh>
    <phoneticPr fontId="4"/>
  </si>
  <si>
    <t>競争参加資格希望業種表</t>
    <rPh sb="0" eb="2">
      <t>キョウソウ</t>
    </rPh>
    <rPh sb="2" eb="4">
      <t>サンカ</t>
    </rPh>
    <rPh sb="4" eb="6">
      <t>シカク</t>
    </rPh>
    <rPh sb="6" eb="8">
      <t>キボウ</t>
    </rPh>
    <rPh sb="8" eb="10">
      <t>ギョウシュ</t>
    </rPh>
    <rPh sb="10" eb="11">
      <t>ヒョウ</t>
    </rPh>
    <phoneticPr fontId="5"/>
  </si>
  <si>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</si>
  <si>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</si>
  <si>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</si>
  <si>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例)0000-00-0000　半角の数字とハイフンで入力してください。</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</si>
  <si>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</si>
  <si>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</si>
  <si>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</si>
  <si>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</si>
  <si>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本社（店）と異なる場合のみ、都道府県から入力してください。</t>
    <rPh sb="14" eb="18">
      <t>トドウフケン</t>
    </rPh>
    <phoneticPr fontId="4"/>
  </si>
  <si>
    <t>本社（店）と異なる場合のみ、半角の数字とハイフンで入力してください。</t>
    <phoneticPr fontId="4"/>
  </si>
  <si>
    <t>氏名フリガナ</t>
    <rPh sb="0" eb="2">
      <t>シメイ</t>
    </rPh>
    <phoneticPr fontId="5"/>
  </si>
  <si>
    <t>氏名</t>
    <rPh sb="0" eb="2">
      <t>シメイ</t>
    </rPh>
    <phoneticPr fontId="5"/>
  </si>
  <si>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</si>
  <si>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</si>
  <si>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</si>
  <si>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</si>
  <si>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</si>
  <si>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その他</t>
    <rPh sb="2" eb="3">
      <t>タ</t>
    </rPh>
    <phoneticPr fontId="4"/>
  </si>
  <si>
    <t>300</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</si>
  <si>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</si>
  <si>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</si>
  <si>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</si>
  <si>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</si>
  <si>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</si>
  <si>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00:国土交通大臣</t>
    <phoneticPr fontId="4"/>
  </si>
  <si>
    <t>例)10　申請日の直近の総合評定値通知書における営業年数（１年未満切り捨て）を入力してください。</t>
    <rPh sb="39" eb="41">
      <t>ニュウリョク</t>
    </rPh>
    <phoneticPr fontId="4"/>
  </si>
  <si>
    <t>例)カブシキガイシャスズキグミ　正式名称を全角カタカナで入力してください。</t>
    <phoneticPr fontId="4"/>
  </si>
  <si>
    <t>例)株式会社鈴木組　正式名称で入力してください。</t>
    <phoneticPr fontId="4"/>
  </si>
  <si>
    <t>例)1年2ヶ月　合併等から経営事項審査の基準日までの期間が５年未満の場合、入力してください。</t>
    <rPh sb="3" eb="4">
      <t>ネン</t>
    </rPh>
    <rPh sb="6" eb="7">
      <t>ゲツ</t>
    </rPh>
    <rPh sb="37" eb="39">
      <t>ニュウリョク</t>
    </rPh>
    <phoneticPr fontId="4"/>
  </si>
  <si>
    <t>業種区分</t>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</si>
  <si>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4"/>
  </si>
  <si>
    <t>備考</t>
    <phoneticPr fontId="4"/>
  </si>
  <si>
    <t>許可区分</t>
    <rPh sb="0" eb="4">
      <t>キョカクブン</t>
    </rPh>
    <phoneticPr fontId="4"/>
  </si>
  <si>
    <t>適格組合証明取得</t>
    <rPh sb="0" eb="2">
      <t>テキカク</t>
    </rPh>
    <rPh sb="2" eb="4">
      <t>クミアイ</t>
    </rPh>
    <rPh sb="4" eb="6">
      <t>ショウメイ</t>
    </rPh>
    <rPh sb="6" eb="8">
      <t>シュトク</t>
    </rPh>
    <phoneticPr fontId="5"/>
  </si>
  <si>
    <t>年月日</t>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</si>
  <si>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</si>
  <si>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</si>
  <si>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</si>
  <si>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</si>
  <si>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常勤職員の人数</t>
    <rPh sb="0" eb="2">
      <t>ジョウキン</t>
    </rPh>
    <rPh sb="2" eb="4">
      <t>ショクイン</t>
    </rPh>
    <rPh sb="5" eb="7">
      <t>ニンズウ</t>
    </rPh>
    <phoneticPr fontId="5"/>
  </si>
  <si>
    <t>しない</t>
  </si>
  <si>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</si>
  <si>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例)2024/4/1、R6/4/1</t>
    <phoneticPr fontId="4"/>
  </si>
  <si>
    <t>例)2024/4/1</t>
    <phoneticPr fontId="4"/>
  </si>
  <si>
    <t>益城町 一般競争（指名競争）参加資格審査申請書【建設工事】</t>
    <rPh sb="0" eb="3">
      <t>マシキマチ</t>
    </rPh>
    <phoneticPr fontId="4"/>
  </si>
  <si>
    <t>令和7・8年度において、益城町で行われる建設工事に係る入札に参加する資格の審査を申請します。</t>
    <rPh sb="12" eb="15">
      <t>マシキマチ</t>
    </rPh>
    <rPh sb="20" eb="24">
      <t>ケンセツコウジ</t>
    </rPh>
    <rPh sb="27" eb="29">
      <t>ニュウサツ</t>
    </rPh>
    <rPh sb="30" eb="32">
      <t>サンカ</t>
    </rPh>
    <rPh sb="34" eb="36">
      <t>シカク</t>
    </rPh>
    <rPh sb="37" eb="39">
      <t>シンサ</t>
    </rPh>
    <rPh sb="40" eb="42">
      <t>シンセイ</t>
    </rPh>
    <phoneticPr fontId="4"/>
  </si>
  <si>
    <t>主任技術者</t>
    <phoneticPr fontId="4"/>
  </si>
  <si>
    <t>うち監理技術者</t>
    <phoneticPr fontId="4"/>
  </si>
  <si>
    <t>例)カブシキガイシャスズキグミ　キュウシュウエイギョウショ
正式名称を全角カタカナで入力してください。支店・営業所名は、１文字空けて入力してください。</t>
    <phoneticPr fontId="4"/>
  </si>
  <si>
    <t>例)株式会社鈴木組　九州営業所
正式名称で入力してください。支店・営業所名は、１文字空けて入力してください。</t>
    <rPh sb="10" eb="12">
      <t>キュウシュウ</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</si>
  <si>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事業協同組合、企業組合、協業組合等で官公需適格組合証明を受けている場合は番号を入力してください。</t>
    <phoneticPr fontId="4"/>
  </si>
  <si>
    <r>
      <t xml:space="preserve">登録を希望する場合、希望、許可区分、総合評定値、年間平均完成工事高、技術者数欄を入力してください。
</t>
    </r>
    <r>
      <rPr>
        <sz val="10"/>
        <color theme="1" tint="4.9989318521683403E-2"/>
        <rFont val="ＭＳ ゴシック"/>
        <family val="3"/>
        <charset val="128"/>
      </rPr>
      <t xml:space="preserve">希望、許可区分欄はリストから選択してください。
年間平均完成工事高については、消費税を含まない金額を入力してください。
</t>
    </r>
    <r>
      <rPr>
        <sz val="10"/>
        <color rgb="FFFF0000"/>
        <rFont val="ＭＳ ゴシック"/>
        <family val="3"/>
        <charset val="128"/>
      </rPr>
      <t>技術者数欄は、常時雇用している従業員について、建設業法における主任技術者となり得る人数と監理技術者となり得る人数を入力してください。</t>
    </r>
    <rPh sb="0" eb="2">
      <t>トウロク</t>
    </rPh>
    <rPh sb="3" eb="5">
      <t>キボウ</t>
    </rPh>
    <rPh sb="7" eb="9">
      <t>バアイ</t>
    </rPh>
    <rPh sb="10" eb="12">
      <t>キボウ</t>
    </rPh>
    <rPh sb="20" eb="23">
      <t>ヒョウテイチ</t>
    </rPh>
    <rPh sb="24" eb="26">
      <t>ネンカン</t>
    </rPh>
    <rPh sb="34" eb="37">
      <t>ギジュツシャ</t>
    </rPh>
    <rPh sb="37" eb="38">
      <t>スウ</t>
    </rPh>
    <rPh sb="50" eb="52">
      <t>キボウ</t>
    </rPh>
    <rPh sb="57" eb="58">
      <t>ラン</t>
    </rPh>
    <rPh sb="74" eb="76">
      <t>ネンカン</t>
    </rPh>
    <rPh sb="76" eb="78">
      <t>ヘイキン</t>
    </rPh>
    <rPh sb="100" eb="102">
      <t>ニュウリョク</t>
    </rPh>
    <phoneticPr fontId="4"/>
  </si>
  <si>
    <t>43_益城町</t>
  </si>
  <si>
    <t>Ver.7.0.1</t>
    <phoneticPr fontId="4"/>
  </si>
  <si>
    <t>7.0.1</t>
  </si>
  <si>
    <t>年間平均完成
工事高(千円)</t>
    <rPh sb="0" eb="2">
      <t>ネンカン</t>
    </rPh>
    <rPh sb="11" eb="13">
      <t>センエン</t>
    </rPh>
    <phoneticPr fontId="4"/>
  </si>
  <si>
    <t>技術者数(人)</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</si>
</sst>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0000000"/>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0"/>
      <color rgb="FF0D0D0D"/>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39">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auto="1"/>
      </left>
      <right style="hair">
        <color auto="1"/>
      </right>
      <top style="thin">
        <color indexed="64"/>
      </top>
      <bottom style="hair">
        <color auto="1"/>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hair">
        <color auto="1"/>
      </left>
      <right/>
      <top style="thin">
        <color indexed="64"/>
      </top>
      <bottom/>
      <diagonal/>
    </border>
    <border>
      <left/>
      <right style="hair">
        <color indexed="64"/>
      </right>
      <top/>
      <bottom style="thin">
        <color auto="1"/>
      </bottom>
      <diagonal/>
    </border>
    <border>
      <left style="hair">
        <color auto="1"/>
      </left>
      <right/>
      <top/>
      <bottom style="thin">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auto="1"/>
      </top>
      <bottom style="hair">
        <color indexed="64"/>
      </bottom>
      <diagonal/>
    </border>
  </borders>
  <cellStyleXfs count="8">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cellStyleXfs>
  <cellXfs count="291">
    <xf numFmtId="0" fontId="0" fillId="0" borderId="0" xfId="0">
      <alignment vertical="center"/>
    </xf>
    <xf numFmtId="49" fontId="13" fillId="2" borderId="0" xfId="0" applyNumberFormat="1" applyFont="1" applyFill="1" applyAlignment="1" applyProtection="1">
      <alignment horizontal="left" vertical="center"/>
      <protection locked="0"/>
    </xf>
    <xf numFmtId="38" fontId="13" fillId="2" borderId="7" xfId="0" applyNumberFormat="1" applyFont="1" applyFill="1" applyBorder="1" applyAlignment="1" applyProtection="1">
      <alignment horizontal="right" vertical="center"/>
      <protection locked="0"/>
    </xf>
    <xf numFmtId="38" fontId="13" fillId="2" borderId="38" xfId="0" applyNumberFormat="1" applyFont="1" applyFill="1" applyBorder="1" applyAlignment="1" applyProtection="1">
      <alignment horizontal="right" vertical="center"/>
      <protection locked="0"/>
    </xf>
    <xf numFmtId="38" fontId="13" fillId="2" borderId="37" xfId="0" applyNumberFormat="1" applyFont="1" applyFill="1" applyBorder="1" applyAlignment="1" applyProtection="1">
      <alignment horizontal="right" vertical="center"/>
      <protection locked="0"/>
    </xf>
    <xf numFmtId="38" fontId="13" fillId="2" borderId="7" xfId="0" applyNumberFormat="1" applyFont="1" applyFill="1" applyBorder="1" applyAlignment="1" applyProtection="1">
      <alignment horizontal="right" vertical="center"/>
      <protection locked="0"/>
    </xf>
    <xf numFmtId="49" fontId="13" fillId="2" borderId="9" xfId="0" applyNumberFormat="1" applyFont="1" applyFill="1" applyBorder="1" applyAlignment="1" applyProtection="1">
      <alignment horizontal="right" vertical="center"/>
      <protection locked="0"/>
    </xf>
    <xf numFmtId="49" fontId="13" fillId="2" borderId="7" xfId="0" applyNumberFormat="1" applyFont="1" applyFill="1" applyBorder="1" applyAlignment="1" applyProtection="1">
      <alignment horizontal="left" vertical="center"/>
      <protection locked="0"/>
    </xf>
    <xf numFmtId="38" fontId="13" fillId="2" borderId="10" xfId="0" applyNumberFormat="1" applyFont="1" applyFill="1" applyBorder="1" applyAlignment="1" applyProtection="1">
      <alignment horizontal="left" vertical="center"/>
      <protection locked="0"/>
    </xf>
    <xf numFmtId="49" fontId="13" fillId="2" borderId="31" xfId="0" applyNumberFormat="1" applyFont="1" applyFill="1" applyBorder="1" applyAlignment="1" applyProtection="1">
      <alignment horizontal="left" vertical="center"/>
      <protection locked="0"/>
    </xf>
    <xf numFmtId="38" fontId="13" fillId="2" borderId="12" xfId="0" applyNumberFormat="1" applyFont="1" applyFill="1" applyBorder="1" applyAlignment="1" applyProtection="1">
      <alignment horizontal="left" vertical="center"/>
      <protection locked="0"/>
    </xf>
    <xf numFmtId="49" fontId="13" fillId="2" borderId="15" xfId="0" applyNumberFormat="1"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38" fontId="13" fillId="2" borderId="11" xfId="0" applyNumberFormat="1" applyFont="1" applyFill="1" applyBorder="1" applyAlignment="1" applyProtection="1">
      <alignment horizontal="left" vertical="center"/>
      <protection locked="0"/>
    </xf>
    <xf numFmtId="0" fontId="13" fillId="2" borderId="12" xfId="0" applyFont="1" applyFill="1" applyBorder="1" applyAlignment="1" applyProtection="1">
      <alignment horizontal="left" vertical="center"/>
      <protection locked="0"/>
    </xf>
    <xf numFmtId="38" fontId="13" fillId="2" borderId="13" xfId="1" applyNumberFormat="1" applyFont="1" applyFill="1" applyBorder="1" applyAlignment="1" applyProtection="1">
      <alignment horizontal="right" vertical="center"/>
      <protection locked="0"/>
    </xf>
    <xf numFmtId="181" fontId="13" fillId="2" borderId="4" xfId="1" applyNumberFormat="1" applyFont="1" applyFill="1" applyBorder="1" applyAlignment="1" applyProtection="1">
      <alignment horizontal="right" vertical="center"/>
      <protection locked="0"/>
    </xf>
    <xf numFmtId="181" fontId="13" fillId="2" borderId="6" xfId="1" applyNumberFormat="1" applyFont="1" applyFill="1" applyBorder="1" applyAlignment="1" applyProtection="1">
      <alignment horizontal="right" vertical="center"/>
      <protection locked="0"/>
    </xf>
    <xf numFmtId="14" fontId="13" fillId="2" borderId="0" xfId="0" applyNumberFormat="1" applyFont="1" applyFill="1" applyAlignment="1" applyProtection="1">
      <alignment horizontal="left" vertical="center"/>
      <protection locked="0"/>
    </xf>
    <xf numFmtId="38" fontId="13" fillId="2" borderId="0" xfId="0" applyNumberFormat="1" applyFont="1" applyFill="1" applyAlignment="1" applyProtection="1">
      <alignment horizontal="left" vertical="center"/>
      <protection locked="0"/>
    </xf>
    <xf numFmtId="49" fontId="13" fillId="2" borderId="3" xfId="0" applyNumberFormat="1" applyFont="1" applyFill="1" applyBorder="1" applyAlignment="1" applyProtection="1">
      <alignment horizontal="left" vertical="center"/>
      <protection locked="0"/>
    </xf>
    <xf numFmtId="38" fontId="13" fillId="2" borderId="6" xfId="0" applyNumberFormat="1" applyFont="1" applyFill="1" applyBorder="1" applyAlignment="1" applyProtection="1">
      <alignment horizontal="left" vertical="center"/>
      <protection locked="0"/>
    </xf>
    <xf numFmtId="38" fontId="13" fillId="2" borderId="8" xfId="0" applyNumberFormat="1" applyFont="1" applyFill="1" applyBorder="1" applyAlignment="1" applyProtection="1">
      <alignment horizontal="right" vertical="center"/>
      <protection locked="0"/>
    </xf>
    <xf numFmtId="38" fontId="13" fillId="2" borderId="9" xfId="0" applyNumberFormat="1" applyFont="1" applyFill="1" applyBorder="1" applyAlignment="1" applyProtection="1">
      <alignment horizontal="right" vertical="center"/>
      <protection locked="0"/>
    </xf>
    <xf numFmtId="38" fontId="13" fillId="2" borderId="7" xfId="1" applyNumberFormat="1" applyFont="1" applyFill="1" applyBorder="1" applyAlignment="1" applyProtection="1">
      <alignment horizontal="right" vertical="center"/>
      <protection locked="0"/>
    </xf>
    <xf numFmtId="38" fontId="13" fillId="2" borderId="9" xfId="1" applyNumberFormat="1" applyFont="1" applyFill="1" applyBorder="1" applyAlignment="1" applyProtection="1">
      <alignment horizontal="right" vertical="center"/>
      <protection locked="0"/>
    </xf>
    <xf numFmtId="38" fontId="13" fillId="2" borderId="3" xfId="0" applyNumberFormat="1" applyFont="1" applyFill="1" applyBorder="1" applyAlignment="1" applyProtection="1">
      <alignment horizontal="right" vertical="center"/>
      <protection locked="0"/>
    </xf>
    <xf numFmtId="38" fontId="13" fillId="2" borderId="4" xfId="0" applyNumberFormat="1" applyFont="1" applyFill="1" applyBorder="1" applyAlignment="1" applyProtection="1">
      <alignment horizontal="right" vertical="center"/>
      <protection locked="0"/>
    </xf>
    <xf numFmtId="38" fontId="13" fillId="2" borderId="5" xfId="0" applyNumberFormat="1" applyFont="1" applyFill="1" applyBorder="1" applyAlignment="1" applyProtection="1">
      <alignment horizontal="right" vertical="center"/>
      <protection locked="0"/>
    </xf>
    <xf numFmtId="49" fontId="13" fillId="2" borderId="7" xfId="1" applyNumberFormat="1" applyFont="1" applyFill="1" applyBorder="1" applyAlignment="1" applyProtection="1">
      <alignment horizontal="center" vertical="center"/>
      <protection locked="0"/>
    </xf>
    <xf numFmtId="49" fontId="13" fillId="2" borderId="9" xfId="1" applyNumberFormat="1" applyFont="1" applyFill="1" applyBorder="1" applyAlignment="1" applyProtection="1">
      <alignment horizontal="center" vertical="center"/>
      <protection locked="0"/>
    </xf>
    <xf numFmtId="38" fontId="13" fillId="2" borderId="3" xfId="1" applyNumberFormat="1" applyFont="1" applyFill="1" applyBorder="1" applyAlignment="1" applyProtection="1">
      <alignment horizontal="right" vertical="center"/>
      <protection locked="0"/>
    </xf>
    <xf numFmtId="38" fontId="13" fillId="2" borderId="5" xfId="1" applyNumberFormat="1" applyFont="1" applyFill="1" applyBorder="1" applyAlignment="1" applyProtection="1">
      <alignment horizontal="right" vertical="center"/>
      <protection locked="0"/>
    </xf>
    <xf numFmtId="49" fontId="13" fillId="2" borderId="3" xfId="1" applyNumberFormat="1" applyFont="1" applyFill="1" applyBorder="1" applyAlignment="1" applyProtection="1">
      <alignment horizontal="center" vertical="center"/>
      <protection locked="0"/>
    </xf>
    <xf numFmtId="49" fontId="13" fillId="2" borderId="5" xfId="1" applyNumberFormat="1" applyFont="1" applyFill="1" applyBorder="1" applyAlignment="1" applyProtection="1">
      <alignment horizontal="center" vertical="center"/>
      <protection locked="0"/>
    </xf>
    <xf numFmtId="38" fontId="13" fillId="2" borderId="15" xfId="1" applyNumberFormat="1" applyFont="1" applyFill="1" applyBorder="1" applyAlignment="1" applyProtection="1">
      <alignment horizontal="right" vertical="center"/>
      <protection locked="0"/>
    </xf>
    <xf numFmtId="181" fontId="13" fillId="2" borderId="11" xfId="1" applyNumberFormat="1" applyFont="1" applyFill="1" applyBorder="1" applyAlignment="1" applyProtection="1">
      <alignment horizontal="right" vertical="center"/>
      <protection locked="0"/>
    </xf>
    <xf numFmtId="181" fontId="13" fillId="2" borderId="12" xfId="1" applyNumberFormat="1" applyFont="1" applyFill="1" applyBorder="1" applyAlignment="1" applyProtection="1">
      <alignment horizontal="right" vertical="center"/>
      <protection locked="0"/>
    </xf>
    <xf numFmtId="38" fontId="13" fillId="2" borderId="15" xfId="0" applyNumberFormat="1" applyFont="1" applyFill="1" applyBorder="1" applyAlignment="1" applyProtection="1">
      <alignment horizontal="right" vertical="center"/>
      <protection locked="0"/>
    </xf>
    <xf numFmtId="40" fontId="13" fillId="2" borderId="11" xfId="0" applyNumberFormat="1" applyFont="1" applyFill="1" applyBorder="1" applyAlignment="1" applyProtection="1">
      <alignment horizontal="right" vertical="center"/>
      <protection locked="0"/>
    </xf>
    <xf numFmtId="49" fontId="13" fillId="2" borderId="13" xfId="2" applyNumberFormat="1" applyFont="1" applyFill="1" applyBorder="1" applyAlignment="1" applyProtection="1">
      <alignment horizontal="center" vertical="center"/>
      <protection locked="0"/>
    </xf>
    <xf numFmtId="49" fontId="13" fillId="2" borderId="4" xfId="2" applyNumberFormat="1" applyFont="1" applyFill="1" applyBorder="1" applyAlignment="1" applyProtection="1">
      <alignment horizontal="center" vertical="center"/>
      <protection locked="0"/>
    </xf>
    <xf numFmtId="49" fontId="13" fillId="2" borderId="6" xfId="2" applyNumberFormat="1" applyFont="1" applyFill="1" applyBorder="1" applyAlignment="1" applyProtection="1">
      <alignment horizontal="center" vertical="center"/>
      <protection locked="0"/>
    </xf>
    <xf numFmtId="49" fontId="13" fillId="2" borderId="14" xfId="2" applyNumberFormat="1" applyFont="1" applyFill="1" applyBorder="1" applyAlignment="1" applyProtection="1">
      <alignment horizontal="center" vertical="center"/>
      <protection locked="0"/>
    </xf>
    <xf numFmtId="49" fontId="13" fillId="2" borderId="8" xfId="2" applyNumberFormat="1" applyFont="1" applyFill="1" applyBorder="1" applyAlignment="1" applyProtection="1">
      <alignment horizontal="center" vertical="center"/>
      <protection locked="0"/>
    </xf>
    <xf numFmtId="49" fontId="13" fillId="2" borderId="10" xfId="2" applyNumberFormat="1" applyFont="1" applyFill="1" applyBorder="1" applyAlignment="1" applyProtection="1">
      <alignment horizontal="center" vertical="center"/>
      <protection locked="0"/>
    </xf>
    <xf numFmtId="49" fontId="13" fillId="2" borderId="14" xfId="0" applyNumberFormat="1" applyFont="1" applyFill="1" applyBorder="1" applyAlignment="1" applyProtection="1">
      <alignment horizontal="left" vertical="center"/>
      <protection locked="0"/>
    </xf>
    <xf numFmtId="49" fontId="13" fillId="2" borderId="8" xfId="0" applyNumberFormat="1" applyFont="1" applyFill="1" applyBorder="1" applyAlignment="1" applyProtection="1">
      <alignment horizontal="left" vertical="center"/>
      <protection locked="0"/>
    </xf>
    <xf numFmtId="49" fontId="13" fillId="2" borderId="10" xfId="0" applyNumberFormat="1" applyFont="1" applyFill="1" applyBorder="1" applyAlignment="1" applyProtection="1">
      <alignment horizontal="left" vertical="center"/>
      <protection locked="0"/>
    </xf>
    <xf numFmtId="49" fontId="13" fillId="2" borderId="27" xfId="2" applyNumberFormat="1" applyFont="1" applyFill="1" applyBorder="1" applyAlignment="1" applyProtection="1">
      <alignment horizontal="center" vertical="center"/>
      <protection locked="0"/>
    </xf>
    <xf numFmtId="49" fontId="13" fillId="2" borderId="26" xfId="2" applyNumberFormat="1" applyFont="1" applyFill="1" applyBorder="1" applyAlignment="1" applyProtection="1">
      <alignment horizontal="center" vertical="center"/>
      <protection locked="0"/>
    </xf>
    <xf numFmtId="49" fontId="13" fillId="2" borderId="28" xfId="2" applyNumberFormat="1" applyFont="1" applyFill="1" applyBorder="1" applyAlignment="1" applyProtection="1">
      <alignment horizontal="center" vertical="center"/>
      <protection locked="0"/>
    </xf>
    <xf numFmtId="49" fontId="13" fillId="2" borderId="20" xfId="2" applyNumberFormat="1" applyFont="1" applyFill="1" applyBorder="1" applyAlignment="1" applyProtection="1">
      <alignment horizontal="center" vertical="center"/>
      <protection locked="0"/>
    </xf>
    <xf numFmtId="49" fontId="13" fillId="2" borderId="16" xfId="2" applyNumberFormat="1" applyFont="1" applyFill="1" applyBorder="1" applyAlignment="1" applyProtection="1">
      <alignment horizontal="center" vertical="center"/>
      <protection locked="0"/>
    </xf>
    <xf numFmtId="49" fontId="13" fillId="2" borderId="17" xfId="2" applyNumberFormat="1" applyFont="1" applyFill="1" applyBorder="1" applyAlignment="1" applyProtection="1">
      <alignment horizontal="center" vertical="center"/>
      <protection locked="0"/>
    </xf>
    <xf numFmtId="0" fontId="13" fillId="2" borderId="8" xfId="0" applyFont="1" applyFill="1" applyBorder="1" applyAlignment="1" applyProtection="1">
      <alignment horizontal="left" vertical="center"/>
      <protection locked="0"/>
    </xf>
    <xf numFmtId="38" fontId="13" fillId="2" borderId="8" xfId="0" applyNumberFormat="1" applyFont="1" applyFill="1" applyBorder="1" applyAlignment="1" applyProtection="1">
      <alignment horizontal="left" vertical="center"/>
      <protection locked="0"/>
    </xf>
    <xf numFmtId="0" fontId="13" fillId="2" borderId="10" xfId="0" applyFont="1" applyFill="1" applyBorder="1" applyAlignment="1" applyProtection="1">
      <alignment horizontal="left" vertical="center"/>
      <protection locked="0"/>
    </xf>
    <xf numFmtId="38" fontId="13" fillId="2" borderId="14" xfId="0" applyNumberFormat="1" applyFont="1" applyFill="1" applyBorder="1" applyAlignment="1" applyProtection="1">
      <alignment horizontal="right" vertical="center"/>
      <protection locked="0"/>
    </xf>
    <xf numFmtId="40" fontId="13" fillId="2" borderId="8" xfId="0" applyNumberFormat="1" applyFont="1" applyFill="1" applyBorder="1" applyAlignment="1" applyProtection="1">
      <alignment horizontal="right" vertical="center"/>
      <protection locked="0"/>
    </xf>
    <xf numFmtId="49" fontId="13" fillId="2" borderId="0" xfId="0" applyNumberFormat="1" applyFont="1" applyFill="1" applyAlignment="1" applyProtection="1">
      <alignment horizontal="left" vertical="center"/>
      <protection locked="0"/>
    </xf>
    <xf numFmtId="49" fontId="13" fillId="2" borderId="0" xfId="0" applyNumberFormat="1" applyFont="1" applyFill="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0" fontId="13" fillId="2" borderId="0" xfId="0" applyFont="1" applyFill="1" applyAlignment="1" applyProtection="1">
      <alignment horizontal="left" vertical="center"/>
      <protection locked="0"/>
    </xf>
    <xf numFmtId="177" fontId="13" fillId="2" borderId="0" xfId="0" applyNumberFormat="1" applyFont="1" applyFill="1" applyAlignment="1" applyProtection="1">
      <alignment horizontal="left" vertical="center"/>
      <protection locked="0"/>
    </xf>
    <xf numFmtId="38" fontId="13" fillId="2" borderId="14" xfId="1" applyNumberFormat="1" applyFont="1" applyFill="1" applyBorder="1" applyAlignment="1" applyProtection="1">
      <alignment horizontal="right" vertical="center"/>
      <protection locked="0"/>
    </xf>
    <xf numFmtId="181" fontId="13" fillId="2" borderId="8" xfId="1" applyNumberFormat="1" applyFont="1" applyFill="1" applyBorder="1" applyAlignment="1" applyProtection="1">
      <alignment horizontal="right" vertical="center"/>
      <protection locked="0"/>
    </xf>
    <xf numFmtId="181" fontId="13" fillId="2" borderId="10" xfId="1" applyNumberFormat="1" applyFont="1" applyFill="1" applyBorder="1" applyAlignment="1" applyProtection="1">
      <alignment horizontal="right" vertical="center"/>
      <protection locked="0"/>
    </xf>
    <xf numFmtId="38" fontId="13" fillId="2" borderId="0" xfId="0" applyNumberFormat="1" applyFont="1" applyFill="1" applyAlignment="1" applyProtection="1">
      <alignment horizontal="right" vertical="center"/>
      <protection locked="0"/>
    </xf>
    <xf numFmtId="183" fontId="13" fillId="2" borderId="0" xfId="0" applyNumberFormat="1" applyFont="1" applyFill="1" applyAlignment="1" applyProtection="1">
      <alignment horizontal="left" vertical="center"/>
      <protection locked="0"/>
    </xf>
    <xf numFmtId="180" fontId="13" fillId="2" borderId="0" xfId="0" applyNumberFormat="1" applyFont="1" applyFill="1" applyAlignment="1" applyProtection="1">
      <alignment horizontal="left" vertical="center"/>
      <protection locked="0"/>
    </xf>
    <xf numFmtId="49" fontId="13" fillId="2" borderId="0" xfId="0" applyNumberFormat="1" applyFont="1" applyFill="1" applyAlignment="1" applyProtection="1">
      <alignment horizontal="right" vertical="center"/>
      <protection locked="0"/>
    </xf>
    <xf numFmtId="176" fontId="13" fillId="2" borderId="0" xfId="0" applyNumberFormat="1" applyFont="1" applyFill="1" applyAlignment="1" applyProtection="1">
      <alignment horizontal="left" vertical="center"/>
      <protection locked="0"/>
    </xf>
    <xf numFmtId="49" fontId="13" fillId="2" borderId="5" xfId="0" applyNumberFormat="1" applyFont="1" applyFill="1" applyBorder="1" applyAlignment="1" applyProtection="1">
      <alignment horizontal="right" vertical="center"/>
      <protection locked="0"/>
    </xf>
    <xf numFmtId="38" fontId="13" fillId="2" borderId="31" xfId="0" applyNumberFormat="1" applyFont="1" applyFill="1" applyBorder="1" applyAlignment="1" applyProtection="1">
      <alignment horizontal="right" vertical="center"/>
      <protection locked="0"/>
    </xf>
    <xf numFmtId="38" fontId="13" fillId="2" borderId="11" xfId="0" applyNumberFormat="1" applyFont="1" applyFill="1" applyBorder="1" applyAlignment="1" applyProtection="1">
      <alignment horizontal="right" vertical="center"/>
      <protection locked="0"/>
    </xf>
    <xf numFmtId="38" fontId="13" fillId="2" borderId="32" xfId="0" applyNumberFormat="1" applyFont="1" applyFill="1" applyBorder="1" applyAlignment="1" applyProtection="1">
      <alignment horizontal="right" vertical="center"/>
      <protection locked="0"/>
    </xf>
    <xf numFmtId="49" fontId="13" fillId="2" borderId="31" xfId="1" applyNumberFormat="1" applyFont="1" applyFill="1" applyBorder="1" applyAlignment="1" applyProtection="1">
      <alignment horizontal="center" vertical="center"/>
      <protection locked="0"/>
    </xf>
    <xf numFmtId="49" fontId="13" fillId="2" borderId="32" xfId="1" applyNumberFormat="1" applyFont="1" applyFill="1" applyBorder="1" applyAlignment="1" applyProtection="1">
      <alignment horizontal="center" vertical="center"/>
      <protection locked="0"/>
    </xf>
    <xf numFmtId="181" fontId="13" fillId="2" borderId="0" xfId="0" applyNumberFormat="1" applyFont="1" applyFill="1" applyAlignment="1" applyProtection="1">
      <alignment horizontal="left" vertical="center"/>
      <protection locked="0"/>
    </xf>
    <xf numFmtId="0" fontId="3" fillId="0" borderId="0" xfId="6" applyFont="1" applyProtection="1">
      <alignment vertical="center"/>
    </xf>
    <xf numFmtId="0" fontId="7" fillId="0" borderId="0" xfId="2" applyFont="1" applyProtection="1">
      <alignment vertical="center"/>
    </xf>
    <xf numFmtId="0" fontId="3" fillId="0" borderId="0" xfId="2" applyFont="1" applyProtection="1">
      <alignment vertical="center"/>
    </xf>
    <xf numFmtId="178" fontId="3" fillId="0" borderId="0" xfId="1" applyNumberFormat="1" applyFont="1" applyAlignment="1" applyProtection="1">
      <alignment vertical="top"/>
    </xf>
    <xf numFmtId="178" fontId="6" fillId="0" borderId="0" xfId="1" applyNumberFormat="1" applyFont="1" applyAlignment="1" applyProtection="1">
      <alignment vertical="top"/>
    </xf>
    <xf numFmtId="178" fontId="6" fillId="0" borderId="0" xfId="1" applyNumberFormat="1" applyFont="1" applyAlignment="1" applyProtection="1">
      <alignment horizontal="right" vertical="top"/>
    </xf>
    <xf numFmtId="0" fontId="12" fillId="0" borderId="0" xfId="2" applyFont="1" applyProtection="1">
      <alignment vertical="center"/>
    </xf>
    <xf numFmtId="0" fontId="3" fillId="0" borderId="0" xfId="1" applyFont="1" applyProtection="1">
      <alignment vertical="center"/>
    </xf>
    <xf numFmtId="0" fontId="18" fillId="0" borderId="18" xfId="2" applyFont="1" applyBorder="1" applyProtection="1">
      <alignment vertical="center"/>
    </xf>
    <xf numFmtId="0" fontId="18" fillId="0" borderId="19" xfId="2" applyFont="1" applyBorder="1" applyProtection="1">
      <alignment vertical="center"/>
    </xf>
    <xf numFmtId="0" fontId="18" fillId="0" borderId="21" xfId="2" applyFont="1" applyBorder="1" applyProtection="1">
      <alignment vertical="center"/>
    </xf>
    <xf numFmtId="49" fontId="3" fillId="0" borderId="0" xfId="1" applyNumberFormat="1" applyFont="1" applyProtection="1">
      <alignment vertical="center"/>
    </xf>
    <xf numFmtId="0" fontId="18" fillId="0" borderId="22" xfId="2" applyFont="1" applyBorder="1" applyProtection="1">
      <alignment vertical="center"/>
    </xf>
    <xf numFmtId="0" fontId="18" fillId="0" borderId="0" xfId="2" applyFont="1" applyProtection="1">
      <alignment vertical="center"/>
    </xf>
    <xf numFmtId="0" fontId="18" fillId="0" borderId="24" xfId="2" applyFont="1" applyBorder="1" applyProtection="1">
      <alignment vertical="center"/>
    </xf>
    <xf numFmtId="0" fontId="18" fillId="0" borderId="20" xfId="2" applyFont="1" applyBorder="1" applyProtection="1">
      <alignment vertical="center"/>
    </xf>
    <xf numFmtId="0" fontId="18" fillId="0" borderId="16" xfId="2" applyFont="1" applyBorder="1" applyProtection="1">
      <alignment vertical="center"/>
    </xf>
    <xf numFmtId="0" fontId="18" fillId="0" borderId="17" xfId="2" applyFont="1" applyBorder="1" applyProtection="1">
      <alignment vertical="center"/>
    </xf>
    <xf numFmtId="0" fontId="15" fillId="0" borderId="18" xfId="0" applyFont="1" applyBorder="1" applyAlignment="1" applyProtection="1">
      <alignment horizontal="left" vertical="center" indent="1"/>
    </xf>
    <xf numFmtId="0" fontId="15" fillId="0" borderId="19"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2" xfId="0" applyFont="1" applyBorder="1" applyProtection="1">
      <alignment vertical="center"/>
    </xf>
    <xf numFmtId="0" fontId="15" fillId="0" borderId="0" xfId="0" applyFont="1" applyProtection="1">
      <alignment vertical="center"/>
    </xf>
    <xf numFmtId="0" fontId="3" fillId="0" borderId="19" xfId="0" applyFont="1" applyBorder="1" applyProtection="1">
      <alignment vertical="center"/>
    </xf>
    <xf numFmtId="0" fontId="3" fillId="0" borderId="21" xfId="0" applyFont="1" applyBorder="1" applyProtection="1">
      <alignment vertical="center"/>
    </xf>
    <xf numFmtId="179" fontId="3" fillId="0" borderId="22" xfId="0" applyNumberFormat="1" applyFont="1" applyBorder="1" applyProtection="1">
      <alignment vertical="center"/>
    </xf>
    <xf numFmtId="179" fontId="3" fillId="0" borderId="0" xfId="0" applyNumberFormat="1" applyFont="1" applyProtection="1">
      <alignment vertical="center"/>
    </xf>
    <xf numFmtId="0" fontId="3" fillId="0" borderId="0" xfId="0" applyFont="1" applyProtection="1">
      <alignment vertical="center"/>
    </xf>
    <xf numFmtId="0" fontId="16" fillId="0" borderId="0" xfId="0" applyFont="1" applyAlignment="1" applyProtection="1">
      <alignment horizontal="right" vertical="top"/>
    </xf>
    <xf numFmtId="0" fontId="16" fillId="0" borderId="0" xfId="0" applyFont="1" applyAlignment="1" applyProtection="1">
      <alignment vertical="top"/>
    </xf>
    <xf numFmtId="0" fontId="3" fillId="0" borderId="24" xfId="0" applyFont="1" applyBorder="1" applyProtection="1">
      <alignment vertical="center"/>
    </xf>
    <xf numFmtId="0" fontId="3" fillId="0" borderId="0" xfId="0" applyFont="1" applyProtection="1">
      <alignment vertical="center"/>
    </xf>
    <xf numFmtId="0" fontId="16" fillId="0" borderId="0" xfId="0" applyFont="1" applyAlignment="1" applyProtection="1">
      <alignment vertical="top"/>
    </xf>
    <xf numFmtId="0" fontId="19" fillId="0" borderId="0" xfId="0" applyFont="1" applyAlignment="1" applyProtection="1">
      <alignment vertical="top"/>
    </xf>
    <xf numFmtId="0" fontId="3" fillId="0" borderId="22" xfId="0" applyFont="1" applyBorder="1" applyProtection="1">
      <alignment vertical="center"/>
    </xf>
    <xf numFmtId="176" fontId="16" fillId="0" borderId="0" xfId="0" applyNumberFormat="1" applyFont="1" applyAlignment="1" applyProtection="1">
      <alignment vertical="top"/>
    </xf>
    <xf numFmtId="0" fontId="14" fillId="0" borderId="24" xfId="0" applyFont="1" applyBorder="1" applyAlignment="1" applyProtection="1">
      <alignment vertical="top"/>
    </xf>
    <xf numFmtId="49" fontId="16" fillId="0" borderId="0" xfId="0" applyNumberFormat="1" applyFont="1" applyAlignment="1" applyProtection="1">
      <alignment horizontal="right" vertical="top"/>
    </xf>
    <xf numFmtId="0" fontId="3" fillId="0" borderId="0" xfId="2" applyFont="1" applyAlignment="1" applyProtection="1">
      <alignment horizontal="right" vertical="center"/>
    </xf>
    <xf numFmtId="0" fontId="19" fillId="0" borderId="0" xfId="0" quotePrefix="1" applyFont="1" applyAlignment="1" applyProtection="1">
      <alignment vertical="top"/>
    </xf>
    <xf numFmtId="49" fontId="19" fillId="0" borderId="0" xfId="0" applyNumberFormat="1" applyFont="1" applyAlignment="1" applyProtection="1">
      <alignment vertical="top"/>
    </xf>
    <xf numFmtId="181" fontId="19" fillId="0" borderId="0" xfId="0" applyNumberFormat="1" applyFont="1" applyAlignment="1" applyProtection="1">
      <alignment vertical="top"/>
    </xf>
    <xf numFmtId="0" fontId="3" fillId="0" borderId="22" xfId="2" applyFont="1" applyBorder="1" applyProtection="1">
      <alignment vertical="center"/>
    </xf>
    <xf numFmtId="0" fontId="21" fillId="0" borderId="0" xfId="0" applyFont="1" applyAlignment="1" applyProtection="1">
      <alignment vertical="top"/>
    </xf>
    <xf numFmtId="0" fontId="19" fillId="0" borderId="24" xfId="0" applyFont="1" applyBorder="1" applyAlignment="1" applyProtection="1">
      <alignment vertical="top"/>
    </xf>
    <xf numFmtId="0" fontId="3" fillId="0" borderId="20" xfId="0" applyFont="1" applyBorder="1" applyProtection="1">
      <alignment vertical="center"/>
    </xf>
    <xf numFmtId="0" fontId="3" fillId="0" borderId="16" xfId="0" applyFont="1" applyBorder="1" applyProtection="1">
      <alignment vertical="center"/>
    </xf>
    <xf numFmtId="0" fontId="14" fillId="0" borderId="16" xfId="0" applyFont="1" applyBorder="1" applyAlignment="1" applyProtection="1">
      <alignment vertical="top"/>
    </xf>
    <xf numFmtId="49" fontId="14" fillId="0" borderId="16" xfId="0" applyNumberFormat="1" applyFont="1" applyBorder="1" applyAlignment="1" applyProtection="1">
      <alignment vertical="top"/>
    </xf>
    <xf numFmtId="0" fontId="3" fillId="0" borderId="17"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3" fillId="0" borderId="0" xfId="2" applyNumberFormat="1" applyFont="1" applyProtection="1">
      <alignment vertical="center"/>
    </xf>
    <xf numFmtId="0" fontId="16" fillId="0" borderId="0" xfId="0" applyFont="1" applyProtection="1">
      <alignment vertical="center"/>
    </xf>
    <xf numFmtId="0" fontId="19" fillId="0" borderId="0" xfId="0" applyFont="1" applyAlignment="1" applyProtection="1">
      <alignment vertical="top" wrapText="1"/>
    </xf>
    <xf numFmtId="0" fontId="3" fillId="0" borderId="0" xfId="0" applyFont="1" applyAlignment="1" applyProtection="1">
      <alignment vertical="top"/>
    </xf>
    <xf numFmtId="49" fontId="16" fillId="0" borderId="0" xfId="0" applyNumberFormat="1" applyFont="1" applyAlignment="1" applyProtection="1">
      <alignment vertical="top"/>
    </xf>
    <xf numFmtId="181" fontId="16" fillId="0" borderId="0" xfId="0" applyNumberFormat="1" applyFont="1" applyAlignment="1" applyProtection="1">
      <alignment vertical="top"/>
    </xf>
    <xf numFmtId="0" fontId="16" fillId="0" borderId="16" xfId="0" applyFont="1" applyBorder="1" applyAlignment="1" applyProtection="1">
      <alignment horizontal="right" vertical="top"/>
    </xf>
    <xf numFmtId="0" fontId="16" fillId="0" borderId="16" xfId="0" applyFont="1" applyBorder="1" applyAlignment="1" applyProtection="1">
      <alignment vertical="top"/>
    </xf>
    <xf numFmtId="49" fontId="16" fillId="0" borderId="16" xfId="0" applyNumberFormat="1" applyFont="1" applyBorder="1" applyAlignment="1" applyProtection="1">
      <alignment vertical="top"/>
    </xf>
    <xf numFmtId="181" fontId="16" fillId="0" borderId="16" xfId="0" applyNumberFormat="1" applyFont="1" applyBorder="1" applyAlignment="1" applyProtection="1">
      <alignment vertical="top"/>
    </xf>
    <xf numFmtId="49" fontId="3" fillId="0" borderId="0" xfId="0" applyNumberFormat="1" applyFont="1" applyProtection="1">
      <alignment vertical="center"/>
    </xf>
    <xf numFmtId="177" fontId="3" fillId="0" borderId="0" xfId="2" applyNumberFormat="1" applyFont="1" applyProtection="1">
      <alignment vertical="center"/>
    </xf>
    <xf numFmtId="0" fontId="17" fillId="0" borderId="22" xfId="0" applyFont="1" applyBorder="1" applyProtection="1">
      <alignment vertical="center"/>
    </xf>
    <xf numFmtId="0" fontId="17" fillId="0" borderId="0" xfId="0" applyFont="1" applyProtection="1">
      <alignment vertical="center"/>
    </xf>
    <xf numFmtId="49" fontId="3" fillId="0" borderId="19" xfId="0" applyNumberFormat="1" applyFont="1" applyBorder="1" applyProtection="1">
      <alignment vertical="center"/>
    </xf>
    <xf numFmtId="177" fontId="3" fillId="0" borderId="19" xfId="0" applyNumberFormat="1" applyFont="1" applyBorder="1" applyProtection="1">
      <alignment vertical="center"/>
    </xf>
    <xf numFmtId="0" fontId="19" fillId="0" borderId="0" xfId="0" applyFont="1" applyAlignment="1" applyProtection="1">
      <alignment horizontal="left" vertical="center" wrapText="1"/>
    </xf>
    <xf numFmtId="177" fontId="16" fillId="0" borderId="0" xfId="0" applyNumberFormat="1" applyFont="1" applyAlignment="1" applyProtection="1">
      <alignment vertical="top"/>
    </xf>
    <xf numFmtId="181" fontId="14" fillId="0" borderId="16" xfId="0" applyNumberFormat="1" applyFont="1" applyBorder="1" applyAlignment="1" applyProtection="1">
      <alignment vertical="top"/>
    </xf>
    <xf numFmtId="181" fontId="14" fillId="0" borderId="0" xfId="0" applyNumberFormat="1" applyFont="1" applyAlignment="1" applyProtection="1">
      <alignment vertical="top"/>
    </xf>
    <xf numFmtId="181" fontId="3" fillId="0" borderId="0" xfId="0" applyNumberFormat="1" applyFont="1" applyProtection="1">
      <alignment vertical="center"/>
    </xf>
    <xf numFmtId="0" fontId="19" fillId="0" borderId="0" xfId="0" applyFont="1" applyProtection="1">
      <alignment vertical="center"/>
    </xf>
    <xf numFmtId="0" fontId="3" fillId="0" borderId="24" xfId="2" applyFont="1" applyBorder="1" applyProtection="1">
      <alignment vertical="center"/>
    </xf>
    <xf numFmtId="49" fontId="19" fillId="0" borderId="0" xfId="0" applyNumberFormat="1" applyFont="1" applyAlignment="1" applyProtection="1">
      <alignment horizontal="right" vertical="top"/>
    </xf>
    <xf numFmtId="177" fontId="14" fillId="0" borderId="16" xfId="0" applyNumberFormat="1" applyFont="1" applyBorder="1" applyAlignment="1" applyProtection="1">
      <alignment vertical="top"/>
    </xf>
    <xf numFmtId="177" fontId="14" fillId="0" borderId="0" xfId="0" applyNumberFormat="1" applyFont="1" applyAlignment="1" applyProtection="1">
      <alignment vertical="top"/>
    </xf>
    <xf numFmtId="0" fontId="15" fillId="0" borderId="20" xfId="0" applyFont="1" applyBorder="1" applyAlignment="1" applyProtection="1">
      <alignment horizontal="left" vertical="center" indent="1"/>
    </xf>
    <xf numFmtId="0" fontId="3" fillId="0" borderId="16" xfId="2" applyFont="1" applyBorder="1" applyProtection="1">
      <alignment vertical="center"/>
    </xf>
    <xf numFmtId="176" fontId="3" fillId="0" borderId="19" xfId="0" applyNumberFormat="1" applyFont="1" applyBorder="1" applyProtection="1">
      <alignment vertical="center"/>
    </xf>
    <xf numFmtId="49" fontId="3" fillId="0" borderId="21" xfId="0" applyNumberFormat="1" applyFont="1" applyBorder="1" applyProtection="1">
      <alignment vertical="center"/>
    </xf>
    <xf numFmtId="182" fontId="3" fillId="0" borderId="0" xfId="1" applyNumberFormat="1" applyFont="1" applyProtection="1">
      <alignment vertical="center"/>
    </xf>
    <xf numFmtId="180" fontId="3" fillId="0" borderId="0" xfId="0" applyNumberFormat="1" applyFont="1" applyProtection="1">
      <alignment vertical="center"/>
    </xf>
    <xf numFmtId="179" fontId="3" fillId="0" borderId="0" xfId="0" applyNumberFormat="1" applyFont="1" applyAlignment="1" applyProtection="1">
      <alignment vertical="top"/>
    </xf>
    <xf numFmtId="0" fontId="3" fillId="0" borderId="0" xfId="2" applyFont="1" applyAlignment="1" applyProtection="1">
      <alignment vertical="top"/>
    </xf>
    <xf numFmtId="176" fontId="19" fillId="0" borderId="0" xfId="0" applyNumberFormat="1" applyFont="1" applyAlignment="1" applyProtection="1">
      <alignment horizontal="right" vertical="top"/>
    </xf>
    <xf numFmtId="181" fontId="3" fillId="0" borderId="0" xfId="1" applyNumberFormat="1" applyFont="1" applyAlignment="1" applyProtection="1">
      <alignment horizontal="right" vertical="center"/>
    </xf>
    <xf numFmtId="177" fontId="3" fillId="0" borderId="0" xfId="1" applyNumberFormat="1" applyFont="1" applyAlignment="1" applyProtection="1">
      <alignment horizontal="right" vertical="center"/>
    </xf>
    <xf numFmtId="0" fontId="19" fillId="0" borderId="0" xfId="2" applyFont="1" applyAlignment="1" applyProtection="1">
      <alignment horizontal="left" vertical="center" wrapText="1"/>
    </xf>
    <xf numFmtId="0" fontId="3" fillId="0" borderId="23"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18" xfId="2" applyFont="1" applyBorder="1" applyAlignment="1" applyProtection="1">
      <alignment horizontal="center" vertical="center"/>
    </xf>
    <xf numFmtId="0" fontId="3" fillId="0" borderId="19" xfId="2" applyFont="1" applyBorder="1" applyAlignment="1" applyProtection="1">
      <alignment horizontal="center" vertical="center"/>
    </xf>
    <xf numFmtId="0" fontId="3" fillId="0" borderId="21" xfId="2" applyFont="1" applyBorder="1" applyAlignment="1" applyProtection="1">
      <alignment horizontal="center" vertical="center"/>
    </xf>
    <xf numFmtId="49" fontId="3" fillId="0" borderId="23" xfId="0" applyNumberFormat="1" applyFont="1" applyBorder="1" applyAlignment="1" applyProtection="1">
      <alignment horizontal="left" vertical="center"/>
    </xf>
    <xf numFmtId="49" fontId="3" fillId="0" borderId="1" xfId="0" applyNumberFormat="1" applyFont="1" applyBorder="1" applyAlignment="1" applyProtection="1">
      <alignment horizontal="left" vertical="center"/>
    </xf>
    <xf numFmtId="49" fontId="3" fillId="0" borderId="2" xfId="0" applyNumberFormat="1" applyFont="1" applyBorder="1" applyAlignment="1" applyProtection="1">
      <alignment horizontal="left"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1" xfId="0" applyFont="1" applyBorder="1" applyAlignment="1" applyProtection="1">
      <alignment horizontal="center" vertical="center"/>
    </xf>
    <xf numFmtId="179" fontId="3" fillId="0" borderId="24" xfId="0" applyNumberFormat="1" applyFont="1" applyBorder="1" applyProtection="1">
      <alignment vertical="center"/>
    </xf>
    <xf numFmtId="0" fontId="3" fillId="0" borderId="1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6" xfId="0" applyFont="1" applyBorder="1" applyAlignment="1" applyProtection="1">
      <alignment horizontal="left" vertical="center"/>
    </xf>
    <xf numFmtId="49" fontId="3" fillId="3" borderId="13" xfId="0" applyNumberFormat="1" applyFont="1" applyFill="1" applyBorder="1" applyAlignment="1" applyProtection="1">
      <alignment horizontal="center" vertical="center"/>
    </xf>
    <xf numFmtId="49" fontId="3" fillId="3" borderId="4" xfId="0" applyNumberFormat="1" applyFont="1" applyFill="1" applyBorder="1" applyAlignment="1" applyProtection="1">
      <alignment horizontal="center" vertical="center"/>
    </xf>
    <xf numFmtId="49" fontId="3" fillId="3" borderId="6" xfId="0" applyNumberFormat="1"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0" borderId="14"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3" borderId="14"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38" fontId="3" fillId="0" borderId="29" xfId="0" applyNumberFormat="1" applyFont="1" applyBorder="1" applyAlignment="1" applyProtection="1">
      <alignment horizontal="right" vertical="center"/>
    </xf>
    <xf numFmtId="38" fontId="3" fillId="0" borderId="30" xfId="0" applyNumberFormat="1" applyFont="1" applyBorder="1" applyAlignment="1" applyProtection="1">
      <alignment horizontal="right" vertical="center"/>
    </xf>
    <xf numFmtId="0" fontId="20" fillId="0" borderId="24" xfId="0" applyFont="1" applyBorder="1" applyProtection="1">
      <alignment vertical="center"/>
    </xf>
    <xf numFmtId="0" fontId="3" fillId="0" borderId="27" xfId="0" applyFont="1" applyBorder="1" applyAlignment="1" applyProtection="1">
      <alignment horizontal="left" vertical="center"/>
    </xf>
    <xf numFmtId="0" fontId="3" fillId="0" borderId="26" xfId="0" applyFont="1" applyBorder="1" applyAlignment="1" applyProtection="1">
      <alignment horizontal="left" vertical="center"/>
    </xf>
    <xf numFmtId="0" fontId="3" fillId="0" borderId="28" xfId="0" applyFont="1" applyBorder="1" applyAlignment="1" applyProtection="1">
      <alignment horizontal="left" vertical="center"/>
    </xf>
    <xf numFmtId="0" fontId="20" fillId="0" borderId="10" xfId="0" applyFont="1" applyBorder="1" applyProtection="1">
      <alignment vertical="center"/>
    </xf>
    <xf numFmtId="0" fontId="3" fillId="0" borderId="20" xfId="0" applyFont="1" applyBorder="1" applyAlignment="1" applyProtection="1">
      <alignment horizontal="left" vertical="top"/>
    </xf>
    <xf numFmtId="0" fontId="3" fillId="0" borderId="16" xfId="0" applyFont="1" applyBorder="1" applyAlignment="1" applyProtection="1">
      <alignment horizontal="left" vertical="top"/>
    </xf>
    <xf numFmtId="0" fontId="3" fillId="0" borderId="17" xfId="0" applyFont="1" applyBorder="1" applyAlignment="1" applyProtection="1">
      <alignment horizontal="left" vertical="top"/>
    </xf>
    <xf numFmtId="0" fontId="20" fillId="0" borderId="17" xfId="0" applyFont="1" applyBorder="1" applyProtection="1">
      <alignment vertical="center"/>
    </xf>
    <xf numFmtId="0" fontId="3" fillId="0" borderId="0" xfId="0" applyFont="1" applyAlignment="1" applyProtection="1">
      <alignment horizontal="left" vertical="top"/>
    </xf>
    <xf numFmtId="177" fontId="3" fillId="0" borderId="13" xfId="1" applyNumberFormat="1" applyFont="1" applyBorder="1" applyAlignment="1" applyProtection="1">
      <alignment horizontal="left" vertical="center"/>
    </xf>
    <xf numFmtId="177" fontId="3" fillId="0" borderId="4" xfId="1" applyNumberFormat="1" applyFont="1" applyBorder="1" applyAlignment="1" applyProtection="1">
      <alignment horizontal="left" vertical="center"/>
    </xf>
    <xf numFmtId="177" fontId="3" fillId="0" borderId="6" xfId="1" applyNumberFormat="1" applyFont="1" applyBorder="1" applyAlignment="1" applyProtection="1">
      <alignment horizontal="left" vertical="center"/>
    </xf>
    <xf numFmtId="177" fontId="3" fillId="0" borderId="14" xfId="1" applyNumberFormat="1" applyFont="1" applyBorder="1" applyAlignment="1" applyProtection="1">
      <alignment horizontal="left" vertical="center"/>
    </xf>
    <xf numFmtId="177" fontId="3" fillId="0" borderId="8" xfId="1" applyNumberFormat="1" applyFont="1" applyBorder="1" applyAlignment="1" applyProtection="1">
      <alignment horizontal="left" vertical="center"/>
    </xf>
    <xf numFmtId="177" fontId="3" fillId="0" borderId="10" xfId="1" applyNumberFormat="1" applyFont="1" applyBorder="1" applyAlignment="1" applyProtection="1">
      <alignment horizontal="left" vertical="center"/>
    </xf>
    <xf numFmtId="181" fontId="3" fillId="0" borderId="14" xfId="1" applyNumberFormat="1" applyFont="1" applyBorder="1" applyAlignment="1" applyProtection="1">
      <alignment horizontal="left" vertical="center"/>
    </xf>
    <xf numFmtId="181" fontId="3" fillId="0" borderId="8" xfId="1" applyNumberFormat="1" applyFont="1" applyBorder="1" applyAlignment="1" applyProtection="1">
      <alignment horizontal="left" vertical="center"/>
    </xf>
    <xf numFmtId="181" fontId="3" fillId="0" borderId="10" xfId="1" applyNumberFormat="1" applyFont="1" applyBorder="1" applyAlignment="1" applyProtection="1">
      <alignment horizontal="left" vertical="center"/>
    </xf>
    <xf numFmtId="38" fontId="13" fillId="0" borderId="14" xfId="1" applyNumberFormat="1" applyFont="1" applyBorder="1" applyAlignment="1" applyProtection="1">
      <alignment horizontal="right" vertical="center"/>
    </xf>
    <xf numFmtId="181" fontId="13" fillId="0" borderId="8" xfId="1" applyNumberFormat="1" applyFont="1" applyBorder="1" applyAlignment="1" applyProtection="1">
      <alignment horizontal="right" vertical="center"/>
    </xf>
    <xf numFmtId="181" fontId="13" fillId="0" borderId="10" xfId="1" applyNumberFormat="1" applyFont="1" applyBorder="1" applyAlignment="1" applyProtection="1">
      <alignment horizontal="right" vertical="center"/>
    </xf>
    <xf numFmtId="177" fontId="13" fillId="0" borderId="15" xfId="1" applyNumberFormat="1" applyFont="1" applyBorder="1" applyAlignment="1" applyProtection="1">
      <alignment horizontal="left" vertical="center"/>
    </xf>
    <xf numFmtId="177" fontId="3" fillId="0" borderId="11" xfId="1" applyNumberFormat="1" applyFont="1" applyBorder="1" applyAlignment="1" applyProtection="1">
      <alignment horizontal="left" vertical="center"/>
    </xf>
    <xf numFmtId="177" fontId="3" fillId="0" borderId="12" xfId="1" applyNumberFormat="1" applyFont="1" applyBorder="1" applyAlignment="1" applyProtection="1">
      <alignment horizontal="left" vertical="center"/>
    </xf>
    <xf numFmtId="0" fontId="16" fillId="0" borderId="0" xfId="0" applyFont="1" applyAlignment="1" applyProtection="1">
      <alignment horizontal="left" vertical="top"/>
    </xf>
    <xf numFmtId="177" fontId="3" fillId="0" borderId="0" xfId="1" applyNumberFormat="1" applyFont="1" applyAlignment="1" applyProtection="1">
      <alignment vertical="top"/>
    </xf>
    <xf numFmtId="177" fontId="3" fillId="0" borderId="0" xfId="1" applyNumberFormat="1" applyFont="1" applyProtection="1">
      <alignment vertical="center"/>
    </xf>
    <xf numFmtId="181" fontId="3" fillId="0" borderId="0" xfId="1" applyNumberFormat="1" applyFont="1" applyProtection="1">
      <alignment vertical="center"/>
    </xf>
    <xf numFmtId="0" fontId="19" fillId="0" borderId="0" xfId="0" applyFont="1" applyAlignment="1" applyProtection="1">
      <alignment horizontal="left" vertical="top" wrapText="1"/>
    </xf>
    <xf numFmtId="176" fontId="14" fillId="0" borderId="16" xfId="0" applyNumberFormat="1" applyFont="1" applyBorder="1" applyAlignment="1" applyProtection="1">
      <alignment vertical="top"/>
    </xf>
    <xf numFmtId="176" fontId="14" fillId="0" borderId="0" xfId="0" applyNumberFormat="1" applyFont="1" applyAlignment="1" applyProtection="1">
      <alignment vertical="top"/>
    </xf>
    <xf numFmtId="176" fontId="3" fillId="0" borderId="0" xfId="0" applyNumberFormat="1" applyFont="1" applyProtection="1">
      <alignment vertical="center"/>
    </xf>
    <xf numFmtId="177" fontId="3" fillId="0" borderId="0" xfId="0" applyNumberFormat="1" applyFont="1" applyProtection="1">
      <alignment vertical="center"/>
    </xf>
    <xf numFmtId="0" fontId="15" fillId="0" borderId="20" xfId="0" applyFont="1" applyBorder="1" applyProtection="1">
      <alignment vertical="center"/>
    </xf>
    <xf numFmtId="176" fontId="3" fillId="0" borderId="0" xfId="2" applyNumberFormat="1" applyFont="1" applyProtection="1">
      <alignment vertical="center"/>
    </xf>
    <xf numFmtId="181" fontId="3" fillId="0" borderId="0" xfId="2" applyNumberFormat="1" applyFont="1" applyProtection="1">
      <alignment vertical="center"/>
    </xf>
    <xf numFmtId="181" fontId="3" fillId="0" borderId="19" xfId="0" applyNumberFormat="1" applyFont="1" applyBorder="1" applyProtection="1">
      <alignment vertical="center"/>
    </xf>
    <xf numFmtId="49" fontId="3" fillId="0" borderId="0" xfId="0" applyNumberFormat="1" applyFont="1" applyAlignment="1" applyProtection="1">
      <alignment horizontal="right" vertical="center"/>
    </xf>
    <xf numFmtId="0" fontId="19" fillId="0" borderId="0" xfId="0" applyFont="1" applyAlignment="1" applyProtection="1">
      <alignment vertical="top"/>
    </xf>
    <xf numFmtId="0" fontId="16" fillId="0" borderId="0" xfId="0" applyFont="1" applyAlignment="1" applyProtection="1">
      <alignment horizontal="left" vertical="center" wrapText="1"/>
    </xf>
    <xf numFmtId="49" fontId="3" fillId="0" borderId="18" xfId="0" applyNumberFormat="1" applyFont="1" applyBorder="1" applyAlignment="1" applyProtection="1">
      <alignment horizontal="left" vertical="center"/>
    </xf>
    <xf numFmtId="49" fontId="3" fillId="0" borderId="19" xfId="0" applyNumberFormat="1" applyFont="1" applyBorder="1" applyAlignment="1" applyProtection="1">
      <alignment horizontal="left" vertical="center"/>
    </xf>
    <xf numFmtId="49" fontId="3" fillId="0" borderId="33" xfId="0" applyNumberFormat="1" applyFont="1" applyBorder="1" applyAlignment="1" applyProtection="1">
      <alignment horizontal="left" vertical="center"/>
    </xf>
    <xf numFmtId="49" fontId="3" fillId="0" borderId="34" xfId="0" applyNumberFormat="1" applyFont="1" applyBorder="1" applyAlignment="1" applyProtection="1">
      <alignment horizontal="center" vertical="center"/>
    </xf>
    <xf numFmtId="49" fontId="3" fillId="0" borderId="33" xfId="0" applyNumberFormat="1" applyFont="1" applyBorder="1" applyAlignment="1" applyProtection="1">
      <alignment horizontal="center" vertical="center"/>
    </xf>
    <xf numFmtId="49" fontId="3" fillId="0" borderId="34" xfId="0" applyNumberFormat="1" applyFont="1" applyBorder="1" applyAlignment="1" applyProtection="1">
      <alignment horizontal="center" vertical="center" wrapText="1"/>
    </xf>
    <xf numFmtId="49" fontId="3" fillId="0" borderId="33" xfId="0" applyNumberFormat="1" applyFont="1" applyBorder="1" applyAlignment="1" applyProtection="1">
      <alignment horizontal="center" vertical="center" wrapText="1"/>
    </xf>
    <xf numFmtId="49" fontId="3" fillId="0" borderId="19" xfId="0" applyNumberFormat="1" applyFont="1" applyBorder="1" applyAlignment="1" applyProtection="1">
      <alignment horizontal="center" vertical="center" wrapText="1"/>
    </xf>
    <xf numFmtId="49" fontId="3" fillId="0" borderId="34" xfId="2" applyNumberFormat="1" applyFont="1" applyBorder="1" applyAlignment="1" applyProtection="1">
      <alignment horizontal="center" vertical="center"/>
    </xf>
    <xf numFmtId="49" fontId="3" fillId="0" borderId="19" xfId="2" applyNumberFormat="1" applyFont="1" applyBorder="1" applyAlignment="1" applyProtection="1">
      <alignment horizontal="center" vertical="center"/>
    </xf>
    <xf numFmtId="49" fontId="3" fillId="0" borderId="33" xfId="2" applyNumberFormat="1" applyFont="1" applyBorder="1" applyAlignment="1" applyProtection="1">
      <alignment horizontal="center" vertical="center"/>
    </xf>
    <xf numFmtId="49" fontId="3" fillId="0" borderId="34" xfId="2" applyNumberFormat="1" applyFont="1" applyBorder="1" applyAlignment="1" applyProtection="1">
      <alignment horizontal="left" vertical="center"/>
    </xf>
    <xf numFmtId="49" fontId="3" fillId="0" borderId="21" xfId="2" applyNumberFormat="1" applyFont="1" applyBorder="1" applyAlignment="1" applyProtection="1">
      <alignment horizontal="left" vertical="center"/>
    </xf>
    <xf numFmtId="49" fontId="3" fillId="0" borderId="20" xfId="0" applyNumberFormat="1" applyFont="1" applyBorder="1" applyAlignment="1" applyProtection="1">
      <alignment horizontal="left" vertical="center"/>
    </xf>
    <xf numFmtId="49" fontId="3" fillId="0" borderId="16" xfId="0" applyNumberFormat="1" applyFont="1" applyBorder="1" applyAlignment="1" applyProtection="1">
      <alignment horizontal="left" vertical="center"/>
    </xf>
    <xf numFmtId="49" fontId="3" fillId="0" borderId="35" xfId="0" applyNumberFormat="1" applyFont="1" applyBorder="1" applyAlignment="1" applyProtection="1">
      <alignment horizontal="left" vertical="center"/>
    </xf>
    <xf numFmtId="49" fontId="3" fillId="0" borderId="36" xfId="0" applyNumberFormat="1" applyFont="1" applyBorder="1" applyAlignment="1" applyProtection="1">
      <alignment horizontal="center" vertical="center"/>
    </xf>
    <xf numFmtId="49" fontId="3" fillId="0" borderId="35" xfId="0" applyNumberFormat="1" applyFont="1" applyBorder="1" applyAlignment="1" applyProtection="1">
      <alignment horizontal="center" vertical="center"/>
    </xf>
    <xf numFmtId="49" fontId="3" fillId="0" borderId="36" xfId="0" applyNumberFormat="1" applyFont="1" applyBorder="1" applyAlignment="1" applyProtection="1">
      <alignment horizontal="center" vertical="center" wrapText="1"/>
    </xf>
    <xf numFmtId="49" fontId="3" fillId="0" borderId="35" xfId="0" applyNumberFormat="1" applyFont="1" applyBorder="1" applyAlignment="1" applyProtection="1">
      <alignment horizontal="center" vertical="center" wrapText="1"/>
    </xf>
    <xf numFmtId="49" fontId="3" fillId="0" borderId="16" xfId="0" applyNumberFormat="1" applyFont="1" applyBorder="1" applyAlignment="1" applyProtection="1">
      <alignment horizontal="center" vertical="center" wrapText="1"/>
    </xf>
    <xf numFmtId="49" fontId="3" fillId="0" borderId="31" xfId="2" applyNumberFormat="1" applyFont="1" applyBorder="1" applyAlignment="1" applyProtection="1">
      <alignment horizontal="center" vertical="center"/>
    </xf>
    <xf numFmtId="49" fontId="3" fillId="0" borderId="31" xfId="2" applyNumberFormat="1" applyFont="1" applyBorder="1" applyAlignment="1" applyProtection="1">
      <alignment horizontal="center" vertical="center"/>
    </xf>
    <xf numFmtId="49" fontId="3" fillId="0" borderId="32" xfId="2" applyNumberFormat="1" applyFont="1" applyBorder="1" applyAlignment="1" applyProtection="1">
      <alignment horizontal="center" vertical="center"/>
    </xf>
    <xf numFmtId="49" fontId="3" fillId="0" borderId="36" xfId="2" applyNumberFormat="1" applyFont="1" applyBorder="1" applyAlignment="1" applyProtection="1">
      <alignment horizontal="left" vertical="center"/>
    </xf>
    <xf numFmtId="49" fontId="3" fillId="0" borderId="17" xfId="2" applyNumberFormat="1" applyFont="1" applyBorder="1" applyAlignment="1" applyProtection="1">
      <alignment horizontal="left" vertical="center"/>
    </xf>
    <xf numFmtId="49" fontId="3" fillId="0" borderId="25" xfId="0" applyNumberFormat="1" applyFont="1" applyBorder="1" applyAlignment="1" applyProtection="1">
      <alignment horizontal="center" vertical="center"/>
    </xf>
    <xf numFmtId="0" fontId="3" fillId="0" borderId="3" xfId="2" applyFont="1" applyBorder="1" applyProtection="1">
      <alignment vertical="center"/>
    </xf>
    <xf numFmtId="0" fontId="3" fillId="0" borderId="4" xfId="2" applyFont="1" applyBorder="1" applyProtection="1">
      <alignment vertical="center"/>
    </xf>
    <xf numFmtId="0" fontId="3" fillId="0" borderId="5" xfId="2" applyFont="1" applyBorder="1" applyProtection="1">
      <alignment vertical="center"/>
    </xf>
    <xf numFmtId="49" fontId="3" fillId="0" borderId="14" xfId="0" applyNumberFormat="1" applyFont="1" applyBorder="1" applyAlignment="1" applyProtection="1">
      <alignment horizontal="center" vertical="center"/>
    </xf>
    <xf numFmtId="0" fontId="3" fillId="0" borderId="7" xfId="2" applyFont="1" applyBorder="1" applyProtection="1">
      <alignment vertical="center"/>
    </xf>
    <xf numFmtId="0" fontId="3" fillId="0" borderId="8" xfId="2" applyFont="1" applyBorder="1" applyProtection="1">
      <alignment vertical="center"/>
    </xf>
    <xf numFmtId="0" fontId="3" fillId="0" borderId="9" xfId="2" applyFont="1" applyBorder="1" applyProtection="1">
      <alignment vertical="center"/>
    </xf>
    <xf numFmtId="49" fontId="3" fillId="0" borderId="15" xfId="0" applyNumberFormat="1" applyFont="1" applyBorder="1" applyAlignment="1" applyProtection="1">
      <alignment horizontal="center" vertical="center"/>
    </xf>
    <xf numFmtId="0" fontId="3" fillId="0" borderId="31" xfId="2" applyFont="1" applyBorder="1" applyProtection="1">
      <alignment vertical="center"/>
    </xf>
    <xf numFmtId="0" fontId="3" fillId="0" borderId="11" xfId="2" applyFont="1" applyBorder="1" applyProtection="1">
      <alignment vertical="center"/>
    </xf>
    <xf numFmtId="0" fontId="3" fillId="0" borderId="32" xfId="2" applyFont="1" applyBorder="1" applyProtection="1">
      <alignment vertical="center"/>
    </xf>
    <xf numFmtId="49" fontId="13" fillId="3" borderId="31" xfId="1" applyNumberFormat="1" applyFont="1" applyFill="1" applyBorder="1" applyAlignment="1" applyProtection="1">
      <alignment horizontal="left" vertical="center"/>
    </xf>
    <xf numFmtId="49" fontId="13" fillId="3" borderId="32" xfId="1" applyNumberFormat="1" applyFont="1" applyFill="1" applyBorder="1" applyAlignment="1" applyProtection="1">
      <alignment horizontal="left" vertical="center"/>
    </xf>
    <xf numFmtId="38" fontId="13" fillId="3" borderId="31" xfId="1" applyNumberFormat="1" applyFont="1" applyFill="1" applyBorder="1" applyAlignment="1" applyProtection="1">
      <alignment horizontal="right" vertical="center"/>
    </xf>
    <xf numFmtId="38" fontId="13" fillId="3" borderId="32" xfId="1" applyNumberFormat="1" applyFont="1" applyFill="1" applyBorder="1" applyAlignment="1" applyProtection="1">
      <alignment horizontal="right" vertical="center"/>
    </xf>
    <xf numFmtId="38" fontId="13" fillId="3" borderId="31" xfId="0" applyNumberFormat="1" applyFont="1" applyFill="1" applyBorder="1" applyAlignment="1" applyProtection="1">
      <alignment horizontal="right" vertical="center"/>
    </xf>
    <xf numFmtId="38" fontId="13" fillId="3" borderId="11" xfId="0" applyNumberFormat="1" applyFont="1" applyFill="1" applyBorder="1" applyAlignment="1" applyProtection="1">
      <alignment horizontal="right" vertical="center"/>
    </xf>
    <xf numFmtId="38" fontId="13" fillId="3" borderId="32" xfId="0" applyNumberFormat="1" applyFont="1" applyFill="1" applyBorder="1" applyAlignment="1" applyProtection="1">
      <alignment horizontal="right" vertical="center"/>
    </xf>
    <xf numFmtId="176" fontId="3" fillId="0" borderId="16" xfId="0" applyNumberFormat="1" applyFont="1" applyBorder="1" applyProtection="1">
      <alignment vertical="center"/>
    </xf>
    <xf numFmtId="0" fontId="6" fillId="0" borderId="0" xfId="1" applyNumberFormat="1" applyFont="1" applyAlignment="1" applyProtection="1">
      <alignment horizontal="right" vertical="top"/>
    </xf>
    <xf numFmtId="0" fontId="3" fillId="0" borderId="0" xfId="6" applyNumberFormat="1" applyFont="1" applyProtection="1">
      <alignment vertical="center"/>
    </xf>
    <xf numFmtId="0" fontId="3" fillId="0" borderId="0" xfId="1" applyNumberFormat="1" applyFont="1" applyProtection="1">
      <alignment vertical="center"/>
    </xf>
    <xf numFmtId="0" fontId="3" fillId="0" borderId="0" xfId="1" applyNumberFormat="1" applyFont="1" applyAlignment="1" applyProtection="1">
      <alignment vertical="center"/>
    </xf>
  </cellXfs>
  <cellStyles count="8">
    <cellStyle name="桁区切り 2" xfId="4" xr:uid="{00000000-0005-0000-0000-000001000000}"/>
    <cellStyle name="桁区切り 3" xfId="7" xr:uid="{00000000-0005-0000-0000-000002000000}"/>
    <cellStyle name="標準" xfId="0" builtinId="0"/>
    <cellStyle name="標準 3 3" xfId="3" xr:uid="{00000000-0005-0000-0000-000004000000}"/>
    <cellStyle name="標準 5" xfId="2" xr:uid="{00000000-0005-0000-0000-000005000000}"/>
    <cellStyle name="標準 5 2" xfId="1" xr:uid="{00000000-0005-0000-0000-000006000000}"/>
    <cellStyle name="標準 5 2 2" xfId="6" xr:uid="{00000000-0005-0000-0000-000007000000}"/>
    <cellStyle name="標準 9" xfId="5" xr:uid="{00000000-0005-0000-0000-000008000000}"/>
  </cellStyles>
  <dxfs count="287">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0000"/>
      <color rgb="FFA6A6A6"/>
      <color rgb="FFE2EFDA"/>
      <color rgb="FFFFE699"/>
      <color rgb="FFC6E0B4"/>
      <color rgb="FF007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248"/>
  <sheetViews>
    <sheetView showGridLines="0" tabSelected="1" topLeftCell="B1" zoomScaleNormal="100" workbookViewId="0">
      <selection activeCell="B1" sqref="B1"/>
    </sheetView>
  </sheetViews>
  <sheetFormatPr defaultColWidth="9" defaultRowHeight="13.5" x14ac:dyDescent="0.15"/>
  <cols>
    <col min="1" max="1" width="10.375" style="82" hidden="1" customWidth="1"/>
    <col min="2" max="3" width="1.625" style="82" customWidth="1"/>
    <col min="4" max="5" width="5.625" style="82" customWidth="1"/>
    <col min="6" max="6" width="6.625" style="82" customWidth="1"/>
    <col min="7" max="7" width="6.125" style="82" customWidth="1"/>
    <col min="8" max="8" width="2.625" style="82" customWidth="1"/>
    <col min="9" max="9" width="1.625" style="82" customWidth="1"/>
    <col min="10" max="10" width="8.125" style="82" customWidth="1"/>
    <col min="11" max="13" width="5.625" style="82" customWidth="1"/>
    <col min="14" max="15" width="6.125" style="82" customWidth="1"/>
    <col min="16" max="16" width="8.625" style="82" customWidth="1"/>
    <col min="17" max="20" width="6.625" style="82" customWidth="1"/>
    <col min="21" max="21" width="11.375" style="82" customWidth="1"/>
    <col min="22" max="22" width="13.5" style="82" customWidth="1"/>
    <col min="23" max="23" width="1.625" style="82" customWidth="1"/>
    <col min="24" max="24" width="19.125" style="82" customWidth="1"/>
    <col min="25" max="25" width="3.625" style="82" customWidth="1"/>
    <col min="26" max="26" width="2.625" style="82" customWidth="1"/>
    <col min="27" max="27" width="3.625" style="82" customWidth="1"/>
    <col min="28" max="16384" width="9" style="82"/>
  </cols>
  <sheetData>
    <row r="1" spans="1:27" ht="30" customHeight="1" x14ac:dyDescent="0.15">
      <c r="A1" s="288" t="s">
        <v>214</v>
      </c>
      <c r="B1" s="80"/>
      <c r="C1" s="81" t="s">
        <v>206</v>
      </c>
      <c r="D1" s="81"/>
      <c r="Q1" s="83"/>
      <c r="R1" s="83"/>
      <c r="T1" s="84"/>
      <c r="U1" s="84"/>
      <c r="V1" s="84"/>
      <c r="W1" s="287" t="s">
        <v>215</v>
      </c>
      <c r="X1" s="85"/>
      <c r="Y1" s="85"/>
      <c r="Z1" s="85"/>
      <c r="AA1" s="83"/>
    </row>
    <row r="2" spans="1:27" ht="15" hidden="1" customHeight="1" x14ac:dyDescent="0.15">
      <c r="A2" s="288" t="s">
        <v>67</v>
      </c>
      <c r="B2" s="80"/>
      <c r="C2" s="86"/>
      <c r="D2" s="86"/>
      <c r="AA2" s="83"/>
    </row>
    <row r="3" spans="1:27" ht="30" customHeight="1" x14ac:dyDescent="0.15">
      <c r="A3" s="289" t="s">
        <v>216</v>
      </c>
      <c r="B3" s="87"/>
      <c r="C3" s="82" t="s">
        <v>207</v>
      </c>
      <c r="AA3" s="83"/>
    </row>
    <row r="4" spans="1:27" ht="5.25" customHeight="1" x14ac:dyDescent="0.15">
      <c r="A4" s="87"/>
      <c r="B4" s="87"/>
      <c r="C4" s="88"/>
      <c r="D4" s="89"/>
      <c r="E4" s="89"/>
      <c r="F4" s="89"/>
      <c r="G4" s="89"/>
      <c r="H4" s="89"/>
      <c r="I4" s="89"/>
      <c r="J4" s="89"/>
      <c r="K4" s="89"/>
      <c r="L4" s="89"/>
      <c r="M4" s="89"/>
      <c r="N4" s="89"/>
      <c r="O4" s="89"/>
      <c r="P4" s="89"/>
      <c r="Q4" s="89"/>
      <c r="R4" s="89"/>
      <c r="S4" s="89"/>
      <c r="T4" s="89"/>
      <c r="U4" s="89"/>
      <c r="V4" s="89"/>
      <c r="W4" s="89"/>
      <c r="X4" s="89"/>
      <c r="Y4" s="89"/>
      <c r="Z4" s="90"/>
    </row>
    <row r="5" spans="1:27" ht="15" customHeight="1" x14ac:dyDescent="0.15">
      <c r="A5" s="87"/>
      <c r="B5" s="91"/>
      <c r="C5" s="92" t="s">
        <v>203</v>
      </c>
      <c r="D5" s="93"/>
      <c r="E5" s="93"/>
      <c r="F5" s="93"/>
      <c r="G5" s="93"/>
      <c r="H5" s="93"/>
      <c r="I5" s="93"/>
      <c r="J5" s="93"/>
      <c r="K5" s="93"/>
      <c r="L5" s="93"/>
      <c r="M5" s="93"/>
      <c r="N5" s="93"/>
      <c r="O5" s="93"/>
      <c r="P5" s="93"/>
      <c r="Q5" s="93"/>
      <c r="R5" s="93"/>
      <c r="S5" s="93"/>
      <c r="T5" s="93"/>
      <c r="U5" s="93"/>
      <c r="V5" s="93"/>
      <c r="W5" s="93"/>
      <c r="X5" s="93"/>
      <c r="Y5" s="93"/>
      <c r="Z5" s="94"/>
    </row>
    <row r="6" spans="1:27" ht="15" customHeight="1" x14ac:dyDescent="0.15">
      <c r="A6" s="87"/>
      <c r="B6" s="87"/>
      <c r="C6" s="92" t="s">
        <v>13</v>
      </c>
      <c r="D6" s="93"/>
      <c r="E6" s="93"/>
      <c r="F6" s="93"/>
      <c r="G6" s="93"/>
      <c r="H6" s="93"/>
      <c r="I6" s="93"/>
      <c r="J6" s="93"/>
      <c r="K6" s="93"/>
      <c r="L6" s="93"/>
      <c r="M6" s="93"/>
      <c r="N6" s="93"/>
      <c r="O6" s="93"/>
      <c r="P6" s="93"/>
      <c r="Q6" s="93"/>
      <c r="R6" s="93"/>
      <c r="S6" s="93"/>
      <c r="T6" s="93"/>
      <c r="U6" s="93"/>
      <c r="V6" s="93"/>
      <c r="W6" s="93"/>
      <c r="X6" s="93"/>
      <c r="Y6" s="93"/>
      <c r="Z6" s="94"/>
    </row>
    <row r="7" spans="1:27" ht="15" customHeight="1" x14ac:dyDescent="0.15">
      <c r="A7" s="87"/>
      <c r="B7" s="87"/>
      <c r="C7" s="92" t="s">
        <v>14</v>
      </c>
      <c r="D7" s="93"/>
      <c r="E7" s="93"/>
      <c r="F7" s="93"/>
      <c r="G7" s="93"/>
      <c r="H7" s="93"/>
      <c r="I7" s="93"/>
      <c r="J7" s="93"/>
      <c r="K7" s="93"/>
      <c r="L7" s="93"/>
      <c r="M7" s="93"/>
      <c r="N7" s="93"/>
      <c r="O7" s="93"/>
      <c r="P7" s="93"/>
      <c r="Q7" s="93"/>
      <c r="R7" s="93"/>
      <c r="S7" s="93"/>
      <c r="T7" s="93"/>
      <c r="U7" s="93"/>
      <c r="V7" s="93"/>
      <c r="W7" s="93"/>
      <c r="X7" s="93"/>
      <c r="Y7" s="93"/>
      <c r="Z7" s="94"/>
    </row>
    <row r="8" spans="1:27" ht="15" hidden="1" customHeight="1" x14ac:dyDescent="0.15">
      <c r="A8" s="87"/>
      <c r="B8" s="87"/>
      <c r="C8" s="92"/>
      <c r="D8" s="93"/>
      <c r="E8" s="93"/>
      <c r="F8" s="93"/>
      <c r="G8" s="93"/>
      <c r="H8" s="93"/>
      <c r="I8" s="93"/>
      <c r="J8" s="93"/>
      <c r="K8" s="93"/>
      <c r="L8" s="93"/>
      <c r="M8" s="93"/>
      <c r="N8" s="93"/>
      <c r="O8" s="93"/>
      <c r="P8" s="93"/>
      <c r="Q8" s="93"/>
      <c r="R8" s="93"/>
      <c r="S8" s="93"/>
      <c r="T8" s="93"/>
      <c r="U8" s="93"/>
      <c r="V8" s="93"/>
      <c r="W8" s="93"/>
      <c r="X8" s="93"/>
      <c r="Y8" s="93"/>
      <c r="Z8" s="94"/>
    </row>
    <row r="9" spans="1:27" ht="5.25" customHeight="1" x14ac:dyDescent="0.15">
      <c r="A9" s="87"/>
      <c r="B9" s="87"/>
      <c r="C9" s="95"/>
      <c r="D9" s="96"/>
      <c r="E9" s="96"/>
      <c r="F9" s="96"/>
      <c r="G9" s="96"/>
      <c r="H9" s="96"/>
      <c r="I9" s="96"/>
      <c r="J9" s="96"/>
      <c r="K9" s="96"/>
      <c r="L9" s="96"/>
      <c r="M9" s="96"/>
      <c r="N9" s="96"/>
      <c r="O9" s="96"/>
      <c r="P9" s="96"/>
      <c r="Q9" s="96"/>
      <c r="R9" s="96"/>
      <c r="S9" s="96"/>
      <c r="T9" s="96"/>
      <c r="U9" s="96"/>
      <c r="V9" s="96"/>
      <c r="W9" s="96"/>
      <c r="X9" s="96"/>
      <c r="Y9" s="96"/>
      <c r="Z9" s="97"/>
    </row>
    <row r="10" spans="1:27" ht="30" customHeight="1" x14ac:dyDescent="0.15">
      <c r="A10" s="87"/>
      <c r="B10" s="87"/>
    </row>
    <row r="11" spans="1:27" ht="15" hidden="1" customHeight="1" x14ac:dyDescent="0.15">
      <c r="A11" s="87"/>
      <c r="B11" s="87"/>
    </row>
    <row r="12" spans="1:27" ht="15" hidden="1" customHeight="1" x14ac:dyDescent="0.15">
      <c r="A12" s="87"/>
      <c r="B12" s="87"/>
    </row>
    <row r="13" spans="1:27" ht="20.100000000000001" customHeight="1" x14ac:dyDescent="0.15">
      <c r="A13" s="87"/>
      <c r="B13" s="87"/>
      <c r="C13" s="98" t="s">
        <v>166</v>
      </c>
      <c r="D13" s="99"/>
      <c r="E13" s="99"/>
      <c r="F13" s="99"/>
      <c r="G13" s="99"/>
      <c r="H13" s="100"/>
    </row>
    <row r="14" spans="1:27" ht="15" customHeight="1" x14ac:dyDescent="0.15">
      <c r="A14" s="87"/>
      <c r="B14" s="87"/>
      <c r="C14" s="101"/>
      <c r="D14" s="102"/>
      <c r="E14" s="102"/>
      <c r="F14" s="102"/>
      <c r="G14" s="102"/>
      <c r="H14" s="102"/>
      <c r="I14" s="103"/>
      <c r="J14" s="103"/>
      <c r="K14" s="103"/>
      <c r="L14" s="103"/>
      <c r="M14" s="103"/>
      <c r="N14" s="103"/>
      <c r="O14" s="103"/>
      <c r="P14" s="103"/>
      <c r="Q14" s="103"/>
      <c r="R14" s="103"/>
      <c r="S14" s="103"/>
      <c r="T14" s="103"/>
      <c r="U14" s="103"/>
      <c r="V14" s="103"/>
      <c r="W14" s="103"/>
      <c r="X14" s="103"/>
      <c r="Y14" s="103"/>
      <c r="Z14" s="104"/>
    </row>
    <row r="15" spans="1:27" ht="15.75" hidden="1" customHeight="1" x14ac:dyDescent="0.15">
      <c r="A15" s="87"/>
      <c r="B15" s="87"/>
      <c r="C15" s="105"/>
      <c r="D15" s="106"/>
      <c r="E15" s="107"/>
      <c r="F15" s="107"/>
      <c r="G15" s="107"/>
      <c r="H15" s="107"/>
      <c r="I15" s="108"/>
      <c r="J15" s="109"/>
      <c r="K15" s="109"/>
      <c r="L15" s="109"/>
      <c r="M15" s="109"/>
      <c r="N15" s="109"/>
      <c r="O15" s="109"/>
      <c r="P15" s="109"/>
      <c r="Q15" s="109"/>
      <c r="R15" s="109"/>
      <c r="S15" s="109"/>
      <c r="T15" s="109"/>
      <c r="U15" s="109"/>
      <c r="V15" s="109"/>
      <c r="W15" s="109"/>
      <c r="X15" s="109"/>
      <c r="Y15" s="109"/>
      <c r="Z15" s="110"/>
    </row>
    <row r="16" spans="1:27" ht="15.75" hidden="1" customHeight="1" x14ac:dyDescent="0.15">
      <c r="A16" s="87"/>
      <c r="B16" s="87"/>
      <c r="C16" s="105"/>
      <c r="D16" s="106"/>
      <c r="E16" s="111"/>
      <c r="F16" s="111"/>
      <c r="G16" s="111"/>
      <c r="H16" s="111"/>
      <c r="I16" s="108"/>
      <c r="J16" s="112"/>
      <c r="K16" s="112"/>
      <c r="L16" s="112"/>
      <c r="M16" s="112"/>
      <c r="N16" s="112"/>
      <c r="O16" s="112"/>
      <c r="P16" s="112"/>
      <c r="Q16" s="112"/>
      <c r="R16" s="112"/>
      <c r="S16" s="112"/>
      <c r="T16" s="112"/>
      <c r="U16" s="112"/>
      <c r="V16" s="112"/>
      <c r="W16" s="112"/>
      <c r="X16" s="112"/>
      <c r="Y16" s="112"/>
      <c r="Z16" s="110"/>
    </row>
    <row r="17" spans="1:26" ht="15.75" hidden="1" customHeight="1" x14ac:dyDescent="0.15">
      <c r="A17" s="87"/>
      <c r="B17" s="87"/>
      <c r="C17" s="105"/>
      <c r="D17" s="106"/>
      <c r="E17" s="111"/>
      <c r="F17" s="111"/>
      <c r="G17" s="111"/>
      <c r="H17" s="111"/>
      <c r="I17" s="108"/>
      <c r="J17" s="112"/>
      <c r="K17" s="112"/>
      <c r="L17" s="112"/>
      <c r="M17" s="112"/>
      <c r="N17" s="112"/>
      <c r="O17" s="112"/>
      <c r="P17" s="112"/>
      <c r="Q17" s="112"/>
      <c r="R17" s="112"/>
      <c r="S17" s="112"/>
      <c r="T17" s="112"/>
      <c r="U17" s="112"/>
      <c r="V17" s="112"/>
      <c r="W17" s="112"/>
      <c r="X17" s="112"/>
      <c r="Y17" s="112"/>
      <c r="Z17" s="110"/>
    </row>
    <row r="18" spans="1:26" ht="15.75" hidden="1" customHeight="1" x14ac:dyDescent="0.15">
      <c r="A18" s="87"/>
      <c r="B18" s="87"/>
      <c r="C18" s="105"/>
      <c r="D18" s="106"/>
      <c r="E18" s="111"/>
      <c r="F18" s="111"/>
      <c r="G18" s="111"/>
      <c r="H18" s="111"/>
      <c r="I18" s="108"/>
      <c r="J18" s="112"/>
      <c r="K18" s="112"/>
      <c r="L18" s="112"/>
      <c r="M18" s="112"/>
      <c r="N18" s="112"/>
      <c r="O18" s="112"/>
      <c r="P18" s="112"/>
      <c r="Q18" s="112"/>
      <c r="R18" s="112"/>
      <c r="S18" s="112"/>
      <c r="T18" s="112"/>
      <c r="U18" s="112"/>
      <c r="V18" s="112"/>
      <c r="W18" s="112"/>
      <c r="X18" s="112"/>
      <c r="Y18" s="112"/>
      <c r="Z18" s="110"/>
    </row>
    <row r="19" spans="1:26" ht="15.75" hidden="1" customHeight="1" x14ac:dyDescent="0.15">
      <c r="A19" s="87"/>
      <c r="B19" s="87"/>
      <c r="C19" s="105"/>
      <c r="D19" s="106"/>
      <c r="E19" s="111"/>
      <c r="F19" s="111"/>
      <c r="G19" s="111"/>
      <c r="H19" s="111"/>
      <c r="I19" s="108"/>
      <c r="J19" s="112"/>
      <c r="K19" s="112"/>
      <c r="L19" s="112"/>
      <c r="M19" s="112"/>
      <c r="N19" s="112"/>
      <c r="O19" s="112"/>
      <c r="P19" s="112"/>
      <c r="Q19" s="112"/>
      <c r="R19" s="112"/>
      <c r="S19" s="112"/>
      <c r="T19" s="112"/>
      <c r="U19" s="112"/>
      <c r="V19" s="112"/>
      <c r="W19" s="112"/>
      <c r="X19" s="112"/>
      <c r="Y19" s="112"/>
      <c r="Z19" s="110"/>
    </row>
    <row r="20" spans="1:26" ht="20.100000000000001" customHeight="1" x14ac:dyDescent="0.15">
      <c r="A20" s="87">
        <f>IFERROR(IF(TRIM($I20)="",1001,0),3)</f>
        <v>1001</v>
      </c>
      <c r="B20" s="87"/>
      <c r="C20" s="105"/>
      <c r="D20" s="106">
        <v>1</v>
      </c>
      <c r="E20" s="82" t="s">
        <v>0</v>
      </c>
      <c r="I20" s="69"/>
      <c r="J20" s="70"/>
      <c r="K20" s="70"/>
      <c r="L20" s="70"/>
      <c r="M20" s="70"/>
      <c r="N20" s="111"/>
      <c r="O20" s="111"/>
      <c r="P20" s="111"/>
      <c r="Q20" s="111"/>
      <c r="R20" s="111"/>
      <c r="S20" s="111"/>
      <c r="T20" s="111"/>
      <c r="U20" s="111"/>
      <c r="V20" s="111"/>
      <c r="W20" s="111"/>
      <c r="X20" s="111"/>
      <c r="Y20" s="111"/>
      <c r="Z20" s="110"/>
    </row>
    <row r="21" spans="1:26" ht="20.100000000000001" customHeight="1" x14ac:dyDescent="0.15">
      <c r="A21" s="87"/>
      <c r="B21" s="87"/>
      <c r="C21" s="105"/>
      <c r="D21" s="106"/>
      <c r="E21" s="111"/>
      <c r="F21" s="111"/>
      <c r="G21" s="111"/>
      <c r="H21" s="111"/>
      <c r="I21" s="108"/>
      <c r="J21" s="113" t="s">
        <v>199</v>
      </c>
      <c r="K21" s="112"/>
      <c r="L21" s="112"/>
      <c r="M21" s="112"/>
      <c r="N21" s="112"/>
      <c r="O21" s="112"/>
      <c r="P21" s="112"/>
      <c r="Q21" s="112"/>
      <c r="R21" s="112"/>
      <c r="S21" s="112"/>
      <c r="T21" s="112"/>
      <c r="U21" s="112"/>
      <c r="V21" s="112"/>
      <c r="W21" s="112"/>
      <c r="X21" s="112"/>
      <c r="Y21" s="112"/>
      <c r="Z21" s="110"/>
    </row>
    <row r="22" spans="1:26" ht="20.100000000000001" customHeight="1" x14ac:dyDescent="0.15">
      <c r="A22" s="87">
        <f>IFERROR(IF(AND(TRIM($I22)&lt;&gt;"", OR(ISERROR(FIND("@"&amp;LEFT($I22,3)&amp;"@", 都道府県3))=FALSE, ISERROR(FIND("@"&amp;LEFT($I22,4)&amp;"@",都道府県4))=FALSE))=FALSE,1001,0),3)</f>
        <v>1001</v>
      </c>
      <c r="B22" s="87"/>
      <c r="C22" s="105"/>
      <c r="D22" s="106">
        <v>2</v>
      </c>
      <c r="E22" s="82" t="s">
        <v>125</v>
      </c>
      <c r="I22" s="61"/>
      <c r="J22" s="61"/>
      <c r="K22" s="61"/>
      <c r="L22" s="61"/>
      <c r="M22" s="61"/>
      <c r="N22" s="61"/>
      <c r="O22" s="61"/>
      <c r="P22" s="61"/>
      <c r="Q22" s="62"/>
      <c r="R22" s="61"/>
      <c r="S22" s="61"/>
      <c r="T22" s="61"/>
      <c r="U22" s="61"/>
      <c r="V22" s="61"/>
      <c r="W22" s="61"/>
      <c r="X22" s="61"/>
      <c r="Y22" s="61"/>
      <c r="Z22" s="110"/>
    </row>
    <row r="23" spans="1:26" ht="20.100000000000001" customHeight="1" x14ac:dyDescent="0.15">
      <c r="A23" s="87"/>
      <c r="B23" s="87"/>
      <c r="C23" s="105"/>
      <c r="D23" s="106"/>
      <c r="E23" s="111"/>
      <c r="F23" s="111"/>
      <c r="G23" s="111"/>
      <c r="H23" s="111"/>
      <c r="I23" s="108"/>
      <c r="J23" s="113" t="s">
        <v>9</v>
      </c>
      <c r="K23" s="112"/>
      <c r="L23" s="112"/>
      <c r="M23" s="112"/>
      <c r="N23" s="112"/>
      <c r="O23" s="112"/>
      <c r="P23" s="112"/>
      <c r="Q23" s="112"/>
      <c r="R23" s="112"/>
      <c r="S23" s="112"/>
      <c r="T23" s="112"/>
      <c r="U23" s="112"/>
      <c r="V23" s="112"/>
      <c r="W23" s="112"/>
      <c r="X23" s="112"/>
      <c r="Y23" s="112"/>
      <c r="Z23" s="110"/>
    </row>
    <row r="24" spans="1:26" ht="20.100000000000001" customHeight="1" x14ac:dyDescent="0.15">
      <c r="A24" s="87">
        <f>IFERROR(IF(TRIM($I24)="",1001,0),3)</f>
        <v>1001</v>
      </c>
      <c r="B24" s="87"/>
      <c r="C24" s="105"/>
      <c r="D24" s="106">
        <v>3</v>
      </c>
      <c r="E24" s="82" t="s">
        <v>167</v>
      </c>
      <c r="I24" s="60"/>
      <c r="J24" s="60"/>
      <c r="K24" s="60"/>
      <c r="L24" s="60"/>
      <c r="M24" s="60"/>
      <c r="N24" s="60"/>
      <c r="O24" s="60"/>
      <c r="P24" s="60"/>
      <c r="Q24" s="63"/>
      <c r="R24" s="60"/>
      <c r="S24" s="60"/>
      <c r="T24" s="60"/>
      <c r="U24" s="60"/>
      <c r="V24" s="60"/>
      <c r="W24" s="60"/>
      <c r="X24" s="60"/>
      <c r="Y24" s="60"/>
      <c r="Z24" s="110"/>
    </row>
    <row r="25" spans="1:26" ht="20.100000000000001" customHeight="1" x14ac:dyDescent="0.15">
      <c r="A25" s="87"/>
      <c r="B25" s="87"/>
      <c r="C25" s="114"/>
      <c r="D25" s="111"/>
      <c r="E25" s="111"/>
      <c r="F25" s="111"/>
      <c r="G25" s="111"/>
      <c r="H25" s="111"/>
      <c r="I25" s="108"/>
      <c r="J25" s="113" t="s">
        <v>188</v>
      </c>
      <c r="K25" s="112"/>
      <c r="L25" s="112"/>
      <c r="M25" s="112"/>
      <c r="N25" s="112"/>
      <c r="O25" s="112"/>
      <c r="P25" s="112"/>
      <c r="Q25" s="112"/>
      <c r="R25" s="112"/>
      <c r="S25" s="112"/>
      <c r="T25" s="112"/>
      <c r="U25" s="112"/>
      <c r="V25" s="112"/>
      <c r="W25" s="112"/>
      <c r="X25" s="112"/>
      <c r="Y25" s="112"/>
      <c r="Z25" s="110"/>
    </row>
    <row r="26" spans="1:26" ht="20.100000000000001" customHeight="1" x14ac:dyDescent="0.15">
      <c r="A26" s="87">
        <f>IFERROR(IF(TRIM($I26)="",1001,0),3)</f>
        <v>1001</v>
      </c>
      <c r="B26" s="87"/>
      <c r="C26" s="105"/>
      <c r="D26" s="106">
        <v>4</v>
      </c>
      <c r="E26" s="82" t="s">
        <v>1</v>
      </c>
      <c r="I26" s="60"/>
      <c r="J26" s="60"/>
      <c r="K26" s="60"/>
      <c r="L26" s="60"/>
      <c r="M26" s="60"/>
      <c r="N26" s="60"/>
      <c r="O26" s="60"/>
      <c r="P26" s="60"/>
      <c r="Q26" s="63"/>
      <c r="R26" s="60"/>
      <c r="S26" s="60"/>
      <c r="T26" s="60"/>
      <c r="U26" s="60"/>
      <c r="V26" s="60"/>
      <c r="W26" s="60"/>
      <c r="X26" s="60"/>
      <c r="Y26" s="60"/>
      <c r="Z26" s="110"/>
    </row>
    <row r="27" spans="1:26" ht="20.100000000000001" customHeight="1" x14ac:dyDescent="0.15">
      <c r="A27" s="87"/>
      <c r="B27" s="87"/>
      <c r="C27" s="114"/>
      <c r="D27" s="111"/>
      <c r="E27" s="111"/>
      <c r="F27" s="111"/>
      <c r="G27" s="111"/>
      <c r="H27" s="111"/>
      <c r="I27" s="108"/>
      <c r="J27" s="113" t="s">
        <v>189</v>
      </c>
      <c r="K27" s="112"/>
      <c r="L27" s="112"/>
      <c r="M27" s="112"/>
      <c r="N27" s="112"/>
      <c r="O27" s="112"/>
      <c r="P27" s="112"/>
      <c r="Q27" s="115"/>
      <c r="R27" s="112"/>
      <c r="S27" s="112"/>
      <c r="T27" s="112"/>
      <c r="U27" s="112"/>
      <c r="V27" s="112"/>
      <c r="W27" s="112"/>
      <c r="X27" s="112"/>
      <c r="Y27" s="112"/>
      <c r="Z27" s="116"/>
    </row>
    <row r="28" spans="1:26" ht="20.100000000000001" customHeight="1" x14ac:dyDescent="0.15">
      <c r="A28" s="87">
        <f>IFERROR(IF(TRIM($I28)="",1001,0),3)</f>
        <v>1001</v>
      </c>
      <c r="B28" s="87"/>
      <c r="C28" s="105"/>
      <c r="D28" s="106">
        <v>5</v>
      </c>
      <c r="E28" s="82" t="s">
        <v>10</v>
      </c>
      <c r="I28" s="60"/>
      <c r="J28" s="60"/>
      <c r="K28" s="60"/>
      <c r="L28" s="60"/>
      <c r="M28" s="60"/>
      <c r="N28" s="60"/>
      <c r="O28" s="60"/>
      <c r="P28" s="60"/>
      <c r="Q28" s="60"/>
      <c r="R28" s="60"/>
      <c r="S28" s="60"/>
      <c r="T28" s="60"/>
      <c r="U28" s="60"/>
      <c r="V28" s="60"/>
      <c r="W28" s="60"/>
      <c r="X28" s="60"/>
      <c r="Y28" s="60"/>
      <c r="Z28" s="110"/>
    </row>
    <row r="29" spans="1:26" ht="20.100000000000001" customHeight="1" x14ac:dyDescent="0.15">
      <c r="A29" s="87"/>
      <c r="B29" s="87"/>
      <c r="C29" s="114"/>
      <c r="D29" s="111"/>
      <c r="E29" s="111"/>
      <c r="F29" s="111"/>
      <c r="G29" s="111"/>
      <c r="H29" s="111"/>
      <c r="I29" s="108"/>
      <c r="J29" s="113" t="s">
        <v>181</v>
      </c>
      <c r="K29" s="112"/>
      <c r="L29" s="112"/>
      <c r="M29" s="112"/>
      <c r="N29" s="112"/>
      <c r="O29" s="112"/>
      <c r="P29" s="112"/>
      <c r="Q29" s="112"/>
      <c r="R29" s="112"/>
      <c r="S29" s="112"/>
      <c r="T29" s="112"/>
      <c r="U29" s="112"/>
      <c r="V29" s="112"/>
      <c r="W29" s="112"/>
      <c r="X29" s="112"/>
      <c r="Y29" s="112"/>
      <c r="Z29" s="116"/>
    </row>
    <row r="30" spans="1:26" ht="20.100000000000001" customHeight="1" x14ac:dyDescent="0.15">
      <c r="A30" s="87">
        <f>IFERROR(IF(OR(TRIM($I30)="", NOT(OR(IFERROR(SEARCH(" ",$I30),0)&gt;0, IFERROR(SEARCH("　",$I30),0)&gt;0))),1001,0),3)</f>
        <v>1001</v>
      </c>
      <c r="B30" s="87"/>
      <c r="C30" s="105"/>
      <c r="D30" s="106">
        <v>6</v>
      </c>
      <c r="E30" s="82" t="s">
        <v>168</v>
      </c>
      <c r="I30" s="60"/>
      <c r="J30" s="60"/>
      <c r="K30" s="60"/>
      <c r="L30" s="60"/>
      <c r="M30" s="60"/>
      <c r="N30" s="60"/>
      <c r="O30" s="60"/>
      <c r="P30" s="60"/>
      <c r="Q30" s="60"/>
      <c r="R30" s="60"/>
      <c r="S30" s="60"/>
      <c r="T30" s="60"/>
      <c r="U30" s="60"/>
      <c r="V30" s="60"/>
      <c r="W30" s="60"/>
      <c r="X30" s="60"/>
      <c r="Y30" s="60"/>
      <c r="Z30" s="110"/>
    </row>
    <row r="31" spans="1:26" ht="20.100000000000001" customHeight="1" x14ac:dyDescent="0.15">
      <c r="A31" s="87"/>
      <c r="B31" s="87"/>
      <c r="C31" s="114"/>
      <c r="D31" s="111"/>
      <c r="E31" s="111"/>
      <c r="F31" s="111"/>
      <c r="G31" s="111"/>
      <c r="H31" s="111"/>
      <c r="I31" s="117"/>
      <c r="J31" s="113" t="s">
        <v>164</v>
      </c>
      <c r="K31" s="113"/>
      <c r="L31" s="113"/>
      <c r="M31" s="113"/>
      <c r="N31" s="113"/>
      <c r="O31" s="113"/>
      <c r="P31" s="113"/>
      <c r="Q31" s="113"/>
      <c r="R31" s="113"/>
      <c r="S31" s="113"/>
      <c r="T31" s="113"/>
      <c r="U31" s="113"/>
      <c r="V31" s="113"/>
      <c r="W31" s="113"/>
      <c r="X31" s="113"/>
      <c r="Y31" s="113"/>
      <c r="Z31" s="116"/>
    </row>
    <row r="32" spans="1:26" ht="20.100000000000001" customHeight="1" x14ac:dyDescent="0.15">
      <c r="A32" s="87">
        <f>IFERROR(IF(OR(TRIM($I32)="", NOT(OR(IFERROR(SEARCH(" ",$I32),0)&gt;0, IFERROR(SEARCH("　",$I32),0)&gt;0))),1001,0),3)</f>
        <v>1001</v>
      </c>
      <c r="B32" s="87"/>
      <c r="C32" s="105"/>
      <c r="D32" s="106">
        <v>7</v>
      </c>
      <c r="E32" s="82" t="s">
        <v>2</v>
      </c>
      <c r="I32" s="60"/>
      <c r="J32" s="60"/>
      <c r="K32" s="60"/>
      <c r="L32" s="60"/>
      <c r="M32" s="60"/>
      <c r="N32" s="60"/>
      <c r="O32" s="60"/>
      <c r="P32" s="60"/>
      <c r="Q32" s="60"/>
      <c r="R32" s="60"/>
      <c r="S32" s="60"/>
      <c r="T32" s="60"/>
      <c r="U32" s="60"/>
      <c r="V32" s="60"/>
      <c r="W32" s="60"/>
      <c r="X32" s="60"/>
      <c r="Y32" s="60"/>
      <c r="Z32" s="110"/>
    </row>
    <row r="33" spans="1:27" ht="20.100000000000001" customHeight="1" x14ac:dyDescent="0.15">
      <c r="A33" s="87"/>
      <c r="B33" s="87"/>
      <c r="C33" s="114"/>
      <c r="D33" s="111"/>
      <c r="E33" s="111"/>
      <c r="F33" s="111"/>
      <c r="G33" s="111"/>
      <c r="H33" s="111"/>
      <c r="I33" s="117"/>
      <c r="J33" s="113" t="s">
        <v>5</v>
      </c>
      <c r="K33" s="113"/>
      <c r="L33" s="113"/>
      <c r="M33" s="113"/>
      <c r="N33" s="113"/>
      <c r="O33" s="113"/>
      <c r="P33" s="113"/>
      <c r="Q33" s="113"/>
      <c r="R33" s="113"/>
      <c r="S33" s="113"/>
      <c r="T33" s="113"/>
      <c r="U33" s="113"/>
      <c r="V33" s="113"/>
      <c r="W33" s="113"/>
      <c r="X33" s="113"/>
      <c r="Y33" s="113"/>
      <c r="Z33" s="110"/>
    </row>
    <row r="34" spans="1:27" ht="20.100000000000001" customHeight="1" x14ac:dyDescent="0.15">
      <c r="A34" s="87">
        <f>IFERROR(IF(NOT(AND(TRIM($I34)&lt;&gt;"",ISNUMBER(VALUE(SUBSTITUTE($I34,"-",""))), IFERROR(SEARCH("-",$I34),0)&gt;0)),1001,0),3)</f>
        <v>1001</v>
      </c>
      <c r="B34" s="87"/>
      <c r="C34" s="105"/>
      <c r="D34" s="106">
        <v>8</v>
      </c>
      <c r="E34" s="82" t="s">
        <v>3</v>
      </c>
      <c r="I34" s="60"/>
      <c r="J34" s="60"/>
      <c r="K34" s="60"/>
      <c r="L34" s="60"/>
      <c r="M34" s="60"/>
      <c r="O34" s="118" t="s">
        <v>118</v>
      </c>
      <c r="P34" s="1"/>
      <c r="Q34" s="82" t="s">
        <v>119</v>
      </c>
      <c r="Y34" s="112"/>
      <c r="Z34" s="110"/>
    </row>
    <row r="35" spans="1:27" ht="20.100000000000001" customHeight="1" x14ac:dyDescent="0.15">
      <c r="A35" s="87"/>
      <c r="B35" s="87"/>
      <c r="C35" s="114"/>
      <c r="D35" s="111"/>
      <c r="E35" s="111"/>
      <c r="F35" s="111"/>
      <c r="G35" s="111"/>
      <c r="H35" s="111"/>
      <c r="I35" s="108"/>
      <c r="J35" s="113" t="s">
        <v>165</v>
      </c>
      <c r="K35" s="112"/>
      <c r="L35" s="112"/>
      <c r="M35" s="112"/>
      <c r="N35" s="112"/>
      <c r="O35" s="112"/>
      <c r="P35" s="112"/>
      <c r="Q35" s="112"/>
      <c r="R35" s="112"/>
      <c r="S35" s="112"/>
      <c r="T35" s="112"/>
      <c r="U35" s="112"/>
      <c r="V35" s="112"/>
      <c r="W35" s="112"/>
      <c r="X35" s="112"/>
      <c r="Y35" s="112"/>
      <c r="Z35" s="110"/>
    </row>
    <row r="36" spans="1:27" ht="20.100000000000001" customHeight="1" x14ac:dyDescent="0.15">
      <c r="A36" s="87">
        <f>IFERROR(IF(AND(TRIM($I36)&lt;&gt;"", NOT(AND(ISNUMBER(VALUE(SUBSTITUTE($I36,"-",""))), IFERROR(SEARCH("-",$I36),0)&gt;0))),1001,0),3)</f>
        <v>0</v>
      </c>
      <c r="B36" s="87"/>
      <c r="C36" s="105"/>
      <c r="D36" s="106">
        <v>9</v>
      </c>
      <c r="E36" s="82" t="s">
        <v>4</v>
      </c>
      <c r="I36" s="60"/>
      <c r="J36" s="60"/>
      <c r="K36" s="60"/>
      <c r="L36" s="60"/>
      <c r="M36" s="60"/>
      <c r="N36" s="112"/>
      <c r="O36" s="112"/>
      <c r="P36" s="112"/>
      <c r="Q36" s="112"/>
      <c r="R36" s="112"/>
      <c r="S36" s="112"/>
      <c r="T36" s="112"/>
      <c r="U36" s="112"/>
      <c r="V36" s="112"/>
      <c r="W36" s="112"/>
      <c r="X36" s="112"/>
      <c r="Y36" s="112"/>
      <c r="Z36" s="110"/>
    </row>
    <row r="37" spans="1:27" ht="20.100000000000001" customHeight="1" x14ac:dyDescent="0.15">
      <c r="A37" s="87"/>
      <c r="B37" s="87"/>
      <c r="C37" s="114"/>
      <c r="D37" s="111"/>
      <c r="E37" s="111"/>
      <c r="F37" s="111"/>
      <c r="G37" s="111"/>
      <c r="H37" s="111"/>
      <c r="I37" s="108"/>
      <c r="J37" s="113" t="s">
        <v>165</v>
      </c>
      <c r="K37" s="112"/>
      <c r="L37" s="112"/>
      <c r="M37" s="112"/>
      <c r="N37" s="112"/>
      <c r="O37" s="112"/>
      <c r="P37" s="112"/>
      <c r="Q37" s="112"/>
      <c r="R37" s="112"/>
      <c r="S37" s="112"/>
      <c r="T37" s="112"/>
      <c r="U37" s="112"/>
      <c r="V37" s="112"/>
      <c r="W37" s="112"/>
      <c r="X37" s="112"/>
      <c r="Y37" s="112"/>
      <c r="Z37" s="110"/>
    </row>
    <row r="38" spans="1:27" ht="20.100000000000001" customHeight="1" x14ac:dyDescent="0.15">
      <c r="A38" s="87">
        <f>IFERROR(IF(AND(TRIM($I38)&lt;&gt;"", NOT(IFERROR(SEARCH("@",$I38),0)&gt;0)),1001,0),3)</f>
        <v>0</v>
      </c>
      <c r="B38" s="87"/>
      <c r="C38" s="114"/>
      <c r="D38" s="106">
        <v>10</v>
      </c>
      <c r="E38" s="82" t="s">
        <v>126</v>
      </c>
      <c r="I38" s="60"/>
      <c r="J38" s="60"/>
      <c r="K38" s="60"/>
      <c r="L38" s="60"/>
      <c r="M38" s="60"/>
      <c r="N38" s="60"/>
      <c r="O38" s="60"/>
      <c r="P38" s="60"/>
      <c r="Q38" s="79"/>
      <c r="R38" s="60"/>
      <c r="S38" s="60"/>
      <c r="T38" s="60"/>
      <c r="U38" s="60"/>
      <c r="V38" s="60"/>
      <c r="W38" s="60"/>
      <c r="X38" s="60"/>
      <c r="Y38" s="60"/>
      <c r="Z38" s="110"/>
    </row>
    <row r="39" spans="1:27" ht="20.100000000000001" customHeight="1" x14ac:dyDescent="0.15">
      <c r="A39" s="87"/>
      <c r="B39" s="87"/>
      <c r="C39" s="114"/>
      <c r="D39" s="106"/>
      <c r="I39" s="108"/>
      <c r="J39" s="119" t="s">
        <v>197</v>
      </c>
      <c r="K39" s="120"/>
      <c r="L39" s="113"/>
      <c r="M39" s="113"/>
      <c r="N39" s="113"/>
      <c r="O39" s="113"/>
      <c r="P39" s="113"/>
      <c r="Q39" s="121"/>
      <c r="R39" s="113"/>
      <c r="S39" s="113"/>
      <c r="T39" s="113"/>
      <c r="U39" s="113"/>
      <c r="V39" s="113"/>
      <c r="W39" s="113"/>
      <c r="X39" s="113"/>
      <c r="Y39" s="113"/>
      <c r="Z39" s="111"/>
      <c r="AA39" s="122"/>
    </row>
    <row r="40" spans="1:27" ht="20.100000000000001" customHeight="1" x14ac:dyDescent="0.15">
      <c r="A40" s="87">
        <f>IFERROR(IF(AND($I40&lt;&gt;"一致する", $I40&lt;&gt;"一致しない"),1001,0),3)</f>
        <v>0</v>
      </c>
      <c r="B40" s="87"/>
      <c r="C40" s="105"/>
      <c r="D40" s="106">
        <v>11</v>
      </c>
      <c r="E40" s="82" t="s">
        <v>68</v>
      </c>
      <c r="I40" s="60" t="s">
        <v>73</v>
      </c>
      <c r="J40" s="60"/>
      <c r="K40" s="60"/>
      <c r="L40" s="60"/>
      <c r="M40" s="60"/>
      <c r="N40" s="111"/>
      <c r="O40" s="111"/>
      <c r="P40" s="111"/>
      <c r="Q40" s="111"/>
      <c r="R40" s="111"/>
      <c r="S40" s="111"/>
      <c r="T40" s="111"/>
      <c r="U40" s="111"/>
      <c r="V40" s="111"/>
      <c r="W40" s="111"/>
      <c r="X40" s="111"/>
      <c r="Y40" s="111"/>
      <c r="Z40" s="110"/>
      <c r="AA40" s="111"/>
    </row>
    <row r="41" spans="1:27" ht="20.100000000000001" customHeight="1" x14ac:dyDescent="0.15">
      <c r="A41" s="87"/>
      <c r="B41" s="87"/>
      <c r="C41" s="114"/>
      <c r="D41" s="111"/>
      <c r="E41" s="111"/>
      <c r="F41" s="111"/>
      <c r="G41" s="111"/>
      <c r="H41" s="111"/>
      <c r="I41" s="117"/>
      <c r="J41" s="123" t="s">
        <v>183</v>
      </c>
      <c r="K41" s="113"/>
      <c r="L41" s="113"/>
      <c r="M41" s="113"/>
      <c r="N41" s="113"/>
      <c r="O41" s="113"/>
      <c r="P41" s="113"/>
      <c r="Q41" s="113"/>
      <c r="R41" s="113"/>
      <c r="S41" s="113"/>
      <c r="T41" s="113"/>
      <c r="U41" s="113"/>
      <c r="V41" s="113"/>
      <c r="W41" s="113"/>
      <c r="X41" s="113"/>
      <c r="Y41" s="113"/>
      <c r="Z41" s="124"/>
      <c r="AA41" s="111"/>
    </row>
    <row r="42" spans="1:27" ht="20.100000000000001" customHeight="1" x14ac:dyDescent="0.15">
      <c r="A42" s="87"/>
      <c r="B42" s="87"/>
      <c r="C42" s="125"/>
      <c r="D42" s="126"/>
      <c r="E42" s="126"/>
      <c r="F42" s="126"/>
      <c r="G42" s="126"/>
      <c r="H42" s="126"/>
      <c r="I42" s="127"/>
      <c r="J42" s="127"/>
      <c r="K42" s="128"/>
      <c r="L42" s="127"/>
      <c r="M42" s="127"/>
      <c r="N42" s="127"/>
      <c r="O42" s="127"/>
      <c r="P42" s="127"/>
      <c r="Q42" s="127"/>
      <c r="R42" s="127"/>
      <c r="S42" s="127"/>
      <c r="T42" s="127"/>
      <c r="U42" s="127"/>
      <c r="V42" s="127"/>
      <c r="W42" s="127"/>
      <c r="X42" s="127"/>
      <c r="Y42" s="127"/>
      <c r="Z42" s="129"/>
    </row>
    <row r="43" spans="1:27" ht="15" customHeight="1" x14ac:dyDescent="0.15">
      <c r="A43" s="87"/>
      <c r="B43" s="87"/>
      <c r="C43" s="111"/>
      <c r="D43" s="111"/>
      <c r="E43" s="111"/>
      <c r="F43" s="111"/>
      <c r="G43" s="111"/>
      <c r="H43" s="111"/>
      <c r="I43" s="130"/>
      <c r="J43" s="131"/>
      <c r="K43" s="131"/>
      <c r="L43" s="131"/>
      <c r="M43" s="131"/>
      <c r="N43" s="131"/>
      <c r="O43" s="131"/>
      <c r="P43" s="131"/>
      <c r="Q43" s="131"/>
      <c r="R43" s="131"/>
      <c r="S43" s="131"/>
      <c r="T43" s="131"/>
      <c r="U43" s="131"/>
      <c r="V43" s="131"/>
      <c r="W43" s="131"/>
      <c r="X43" s="131"/>
      <c r="Y43" s="131"/>
      <c r="Z43" s="111"/>
    </row>
    <row r="44" spans="1:27" ht="15.75" hidden="1" customHeight="1" x14ac:dyDescent="0.15">
      <c r="A44" s="87"/>
      <c r="B44" s="87"/>
      <c r="C44" s="111"/>
      <c r="D44" s="111"/>
      <c r="E44" s="111"/>
      <c r="F44" s="111"/>
      <c r="G44" s="111"/>
      <c r="H44" s="111"/>
      <c r="I44" s="131"/>
      <c r="J44" s="111"/>
      <c r="K44" s="111"/>
      <c r="L44" s="111"/>
      <c r="M44" s="111"/>
      <c r="N44" s="111"/>
      <c r="O44" s="111"/>
      <c r="P44" s="111"/>
      <c r="Q44" s="111"/>
      <c r="R44" s="111"/>
      <c r="S44" s="111"/>
      <c r="T44" s="111"/>
      <c r="U44" s="111"/>
      <c r="V44" s="111"/>
      <c r="W44" s="111"/>
      <c r="X44" s="111"/>
      <c r="Y44" s="111"/>
      <c r="Z44" s="111"/>
    </row>
    <row r="45" spans="1:27" ht="15.75" hidden="1" customHeight="1" x14ac:dyDescent="0.15">
      <c r="A45" s="87"/>
      <c r="B45" s="87"/>
      <c r="C45" s="111"/>
      <c r="D45" s="111"/>
      <c r="E45" s="111"/>
      <c r="F45" s="111"/>
      <c r="G45" s="111"/>
      <c r="H45" s="111"/>
      <c r="I45" s="131"/>
      <c r="J45" s="111"/>
      <c r="K45" s="111"/>
      <c r="L45" s="111"/>
      <c r="M45" s="111"/>
      <c r="N45" s="111"/>
      <c r="O45" s="111"/>
      <c r="P45" s="111"/>
      <c r="Q45" s="111"/>
      <c r="R45" s="111"/>
      <c r="S45" s="111"/>
      <c r="T45" s="111"/>
      <c r="U45" s="111"/>
      <c r="V45" s="111"/>
      <c r="W45" s="111"/>
      <c r="X45" s="111"/>
      <c r="Y45" s="111"/>
      <c r="Z45" s="111"/>
    </row>
    <row r="46" spans="1:27" ht="15.75" hidden="1" customHeight="1" x14ac:dyDescent="0.15">
      <c r="A46" s="87"/>
      <c r="B46" s="87"/>
      <c r="C46" s="111"/>
      <c r="D46" s="111"/>
      <c r="E46" s="111"/>
      <c r="F46" s="111"/>
      <c r="G46" s="111"/>
      <c r="H46" s="111"/>
      <c r="I46" s="131"/>
      <c r="J46" s="111"/>
      <c r="K46" s="111"/>
      <c r="L46" s="111"/>
      <c r="M46" s="111"/>
      <c r="N46" s="111"/>
      <c r="O46" s="111"/>
      <c r="P46" s="111"/>
      <c r="Q46" s="111"/>
      <c r="R46" s="111"/>
      <c r="S46" s="111"/>
      <c r="T46" s="111"/>
      <c r="U46" s="111"/>
      <c r="V46" s="111"/>
      <c r="W46" s="111"/>
      <c r="X46" s="111"/>
      <c r="Y46" s="111"/>
      <c r="Z46" s="111"/>
    </row>
    <row r="47" spans="1:27" ht="15.75" hidden="1" customHeight="1" x14ac:dyDescent="0.15">
      <c r="A47" s="87"/>
      <c r="B47" s="87"/>
      <c r="C47" s="111"/>
      <c r="D47" s="111"/>
      <c r="E47" s="111"/>
      <c r="F47" s="111"/>
      <c r="G47" s="111"/>
      <c r="H47" s="111"/>
      <c r="I47" s="131"/>
      <c r="J47" s="111"/>
      <c r="K47" s="111"/>
      <c r="L47" s="111"/>
      <c r="M47" s="111"/>
      <c r="N47" s="111"/>
      <c r="O47" s="111"/>
      <c r="P47" s="111"/>
      <c r="Q47" s="111"/>
      <c r="R47" s="111"/>
      <c r="S47" s="111"/>
      <c r="T47" s="111"/>
      <c r="U47" s="111"/>
      <c r="V47" s="111"/>
      <c r="W47" s="111"/>
      <c r="X47" s="111"/>
      <c r="Y47" s="111"/>
      <c r="Z47" s="111"/>
    </row>
    <row r="48" spans="1:27" ht="15.75" hidden="1" customHeight="1" x14ac:dyDescent="0.15">
      <c r="A48" s="87"/>
      <c r="B48" s="87"/>
      <c r="C48" s="111"/>
      <c r="D48" s="111"/>
      <c r="E48" s="111"/>
      <c r="F48" s="111"/>
      <c r="G48" s="111"/>
      <c r="H48" s="111"/>
      <c r="I48" s="131"/>
      <c r="J48" s="111"/>
      <c r="K48" s="111"/>
      <c r="L48" s="111"/>
      <c r="M48" s="111"/>
      <c r="N48" s="111"/>
      <c r="O48" s="111"/>
      <c r="P48" s="111"/>
      <c r="Q48" s="111"/>
      <c r="R48" s="111"/>
      <c r="S48" s="111"/>
      <c r="T48" s="111"/>
      <c r="U48" s="111"/>
      <c r="V48" s="111"/>
      <c r="W48" s="111"/>
      <c r="X48" s="111"/>
      <c r="Y48" s="111"/>
      <c r="Z48" s="111"/>
    </row>
    <row r="49" spans="1:26" ht="15.75" hidden="1" customHeight="1" x14ac:dyDescent="0.15">
      <c r="A49" s="87"/>
      <c r="B49" s="87"/>
      <c r="C49" s="111"/>
      <c r="D49" s="111"/>
      <c r="E49" s="111"/>
      <c r="F49" s="111"/>
      <c r="G49" s="111"/>
      <c r="H49" s="111"/>
      <c r="I49" s="131"/>
      <c r="J49" s="111"/>
      <c r="K49" s="111"/>
      <c r="L49" s="111"/>
      <c r="M49" s="111"/>
      <c r="N49" s="111"/>
      <c r="O49" s="111"/>
      <c r="P49" s="111"/>
      <c r="Q49" s="111"/>
      <c r="R49" s="111"/>
      <c r="S49" s="111"/>
      <c r="T49" s="111"/>
      <c r="U49" s="111"/>
      <c r="V49" s="111"/>
      <c r="W49" s="111"/>
      <c r="X49" s="111"/>
      <c r="Y49" s="111"/>
      <c r="Z49" s="111"/>
    </row>
    <row r="50" spans="1:26" ht="15.75" hidden="1" customHeight="1" x14ac:dyDescent="0.15">
      <c r="A50" s="87"/>
      <c r="B50" s="87"/>
      <c r="C50" s="111"/>
      <c r="D50" s="111"/>
      <c r="E50" s="111"/>
      <c r="F50" s="111"/>
      <c r="G50" s="111"/>
      <c r="H50" s="111"/>
      <c r="I50" s="131"/>
      <c r="J50" s="111"/>
      <c r="K50" s="111"/>
      <c r="L50" s="111"/>
      <c r="M50" s="111"/>
      <c r="N50" s="111"/>
      <c r="O50" s="111"/>
      <c r="P50" s="111"/>
      <c r="Q50" s="111"/>
      <c r="R50" s="111"/>
      <c r="S50" s="111"/>
      <c r="T50" s="111"/>
      <c r="U50" s="111"/>
      <c r="V50" s="111"/>
      <c r="W50" s="111"/>
      <c r="X50" s="111"/>
      <c r="Y50" s="111"/>
      <c r="Z50" s="111"/>
    </row>
    <row r="51" spans="1:26" ht="15.75" hidden="1" customHeight="1" x14ac:dyDescent="0.15">
      <c r="A51" s="87"/>
      <c r="B51" s="87"/>
      <c r="C51" s="111"/>
      <c r="D51" s="111"/>
      <c r="E51" s="111"/>
      <c r="F51" s="111"/>
      <c r="G51" s="111"/>
      <c r="H51" s="111"/>
      <c r="I51" s="131"/>
      <c r="J51" s="111"/>
      <c r="K51" s="111"/>
      <c r="L51" s="111"/>
      <c r="M51" s="111"/>
      <c r="N51" s="111"/>
      <c r="O51" s="111"/>
      <c r="P51" s="111"/>
      <c r="Q51" s="111"/>
      <c r="R51" s="111"/>
      <c r="S51" s="111"/>
      <c r="T51" s="111"/>
      <c r="U51" s="111"/>
      <c r="V51" s="111"/>
      <c r="W51" s="111"/>
      <c r="X51" s="111"/>
      <c r="Y51" s="111"/>
      <c r="Z51" s="111"/>
    </row>
    <row r="52" spans="1:26" ht="15.75" hidden="1" customHeight="1" x14ac:dyDescent="0.15">
      <c r="A52" s="87"/>
      <c r="B52" s="87"/>
      <c r="C52" s="111"/>
      <c r="D52" s="111"/>
      <c r="E52" s="111"/>
      <c r="F52" s="111"/>
      <c r="G52" s="111"/>
      <c r="H52" s="111"/>
      <c r="I52" s="131"/>
      <c r="J52" s="111"/>
      <c r="K52" s="111"/>
      <c r="L52" s="111"/>
      <c r="M52" s="111"/>
      <c r="N52" s="111"/>
      <c r="O52" s="111"/>
      <c r="P52" s="111"/>
      <c r="Q52" s="111"/>
      <c r="R52" s="111"/>
      <c r="S52" s="111"/>
      <c r="T52" s="111"/>
      <c r="U52" s="111"/>
      <c r="V52" s="111"/>
      <c r="W52" s="111"/>
      <c r="X52" s="111"/>
      <c r="Y52" s="111"/>
      <c r="Z52" s="111"/>
    </row>
    <row r="53" spans="1:26" ht="15.75" hidden="1" customHeight="1" x14ac:dyDescent="0.15">
      <c r="A53" s="87"/>
      <c r="B53" s="87"/>
      <c r="C53" s="111"/>
      <c r="D53" s="111"/>
      <c r="E53" s="111"/>
      <c r="F53" s="111"/>
      <c r="G53" s="111"/>
      <c r="H53" s="111"/>
      <c r="I53" s="131"/>
      <c r="J53" s="111"/>
      <c r="K53" s="111"/>
      <c r="L53" s="111"/>
      <c r="M53" s="111"/>
      <c r="N53" s="111"/>
      <c r="O53" s="111"/>
      <c r="P53" s="111"/>
      <c r="Q53" s="111"/>
      <c r="R53" s="111"/>
      <c r="S53" s="111"/>
      <c r="T53" s="111"/>
      <c r="U53" s="111"/>
      <c r="V53" s="111"/>
      <c r="W53" s="111"/>
      <c r="X53" s="111"/>
      <c r="Y53" s="111"/>
      <c r="Z53" s="111"/>
    </row>
    <row r="54" spans="1:26" ht="15.75" hidden="1" customHeight="1" x14ac:dyDescent="0.15">
      <c r="A54" s="87"/>
      <c r="B54" s="87"/>
      <c r="C54" s="111"/>
      <c r="D54" s="111"/>
      <c r="E54" s="111"/>
      <c r="F54" s="111"/>
      <c r="G54" s="111"/>
      <c r="H54" s="111"/>
      <c r="I54" s="131"/>
      <c r="J54" s="111"/>
      <c r="K54" s="111"/>
      <c r="L54" s="111"/>
      <c r="M54" s="111"/>
      <c r="N54" s="111"/>
      <c r="O54" s="111"/>
      <c r="P54" s="111"/>
      <c r="Q54" s="111"/>
      <c r="R54" s="111"/>
      <c r="S54" s="111"/>
      <c r="T54" s="111"/>
      <c r="U54" s="111"/>
      <c r="V54" s="111"/>
      <c r="W54" s="111"/>
      <c r="X54" s="111"/>
      <c r="Y54" s="111"/>
      <c r="Z54" s="111"/>
    </row>
    <row r="55" spans="1:26" ht="15.75" hidden="1" customHeight="1" x14ac:dyDescent="0.15">
      <c r="A55" s="87"/>
      <c r="B55" s="87"/>
      <c r="C55" s="111"/>
      <c r="D55" s="111"/>
      <c r="E55" s="111"/>
      <c r="F55" s="111"/>
      <c r="G55" s="111"/>
      <c r="H55" s="111"/>
      <c r="I55" s="131"/>
      <c r="J55" s="111"/>
      <c r="K55" s="111"/>
      <c r="L55" s="111"/>
      <c r="M55" s="111"/>
      <c r="N55" s="111"/>
      <c r="O55" s="111"/>
      <c r="P55" s="111"/>
      <c r="Q55" s="111"/>
      <c r="R55" s="111"/>
      <c r="S55" s="111"/>
      <c r="T55" s="111"/>
      <c r="U55" s="111"/>
      <c r="V55" s="111"/>
      <c r="W55" s="111"/>
      <c r="X55" s="111"/>
      <c r="Y55" s="111"/>
      <c r="Z55" s="111"/>
    </row>
    <row r="56" spans="1:26" ht="15.75" hidden="1" customHeight="1" x14ac:dyDescent="0.15">
      <c r="A56" s="87"/>
      <c r="B56" s="87"/>
      <c r="C56" s="111"/>
      <c r="D56" s="111"/>
      <c r="E56" s="111"/>
      <c r="F56" s="111"/>
      <c r="G56" s="111"/>
      <c r="H56" s="111"/>
      <c r="I56" s="131"/>
      <c r="J56" s="111"/>
      <c r="K56" s="111"/>
      <c r="L56" s="111"/>
      <c r="M56" s="111"/>
      <c r="N56" s="111"/>
      <c r="O56" s="111"/>
      <c r="P56" s="111"/>
      <c r="Q56" s="111"/>
      <c r="R56" s="111"/>
      <c r="S56" s="111"/>
      <c r="T56" s="111"/>
      <c r="U56" s="111"/>
      <c r="V56" s="111"/>
      <c r="W56" s="111"/>
      <c r="X56" s="111"/>
      <c r="Y56" s="111"/>
      <c r="Z56" s="111"/>
    </row>
    <row r="57" spans="1:26" ht="15.75" hidden="1" customHeight="1" x14ac:dyDescent="0.15">
      <c r="A57" s="87"/>
      <c r="B57" s="87"/>
      <c r="C57" s="111"/>
      <c r="D57" s="111"/>
      <c r="E57" s="111"/>
      <c r="F57" s="111"/>
      <c r="G57" s="111"/>
      <c r="H57" s="111"/>
      <c r="I57" s="131"/>
      <c r="J57" s="111"/>
      <c r="K57" s="111"/>
      <c r="L57" s="111"/>
      <c r="M57" s="111"/>
      <c r="N57" s="111"/>
      <c r="O57" s="111"/>
      <c r="P57" s="111"/>
      <c r="Q57" s="111"/>
      <c r="R57" s="111"/>
      <c r="S57" s="111"/>
      <c r="T57" s="111"/>
      <c r="U57" s="111"/>
      <c r="V57" s="111"/>
      <c r="W57" s="111"/>
      <c r="X57" s="111"/>
      <c r="Y57" s="111"/>
      <c r="Z57" s="111"/>
    </row>
    <row r="58" spans="1:26" ht="15.75" hidden="1" customHeight="1" x14ac:dyDescent="0.15">
      <c r="A58" s="87"/>
      <c r="B58" s="87"/>
      <c r="C58" s="111"/>
      <c r="D58" s="111"/>
      <c r="E58" s="111"/>
      <c r="F58" s="111"/>
      <c r="G58" s="111"/>
      <c r="H58" s="111"/>
      <c r="I58" s="131"/>
      <c r="J58" s="111"/>
      <c r="K58" s="111"/>
      <c r="L58" s="111"/>
      <c r="M58" s="111"/>
      <c r="N58" s="111"/>
      <c r="O58" s="111"/>
      <c r="P58" s="111"/>
      <c r="Q58" s="111"/>
      <c r="R58" s="111"/>
      <c r="S58" s="111"/>
      <c r="T58" s="111"/>
      <c r="U58" s="111"/>
      <c r="V58" s="111"/>
      <c r="W58" s="111"/>
      <c r="X58" s="111"/>
      <c r="Y58" s="111"/>
      <c r="Z58" s="111"/>
    </row>
    <row r="59" spans="1:26" ht="15" customHeight="1" x14ac:dyDescent="0.15">
      <c r="A59" s="87"/>
      <c r="B59" s="87"/>
      <c r="C59" s="111"/>
      <c r="D59" s="111"/>
      <c r="E59" s="111"/>
      <c r="F59" s="111"/>
      <c r="G59" s="111"/>
      <c r="H59" s="111"/>
      <c r="I59" s="131"/>
      <c r="J59" s="111"/>
      <c r="K59" s="111"/>
      <c r="L59" s="111"/>
      <c r="M59" s="111"/>
      <c r="N59" s="111"/>
      <c r="O59" s="111"/>
      <c r="P59" s="111"/>
      <c r="Q59" s="111"/>
      <c r="R59" s="111"/>
      <c r="S59" s="111"/>
      <c r="T59" s="111"/>
      <c r="U59" s="111"/>
      <c r="V59" s="111"/>
      <c r="W59" s="111"/>
      <c r="X59" s="111"/>
      <c r="Y59" s="111"/>
      <c r="Z59" s="111"/>
    </row>
    <row r="60" spans="1:26" ht="20.100000000000001" customHeight="1" x14ac:dyDescent="0.15">
      <c r="A60" s="87"/>
      <c r="B60" s="87"/>
      <c r="C60" s="98" t="s">
        <v>11</v>
      </c>
      <c r="D60" s="99"/>
      <c r="E60" s="99"/>
      <c r="F60" s="99"/>
      <c r="G60" s="99"/>
      <c r="H60" s="100"/>
      <c r="I60" s="132"/>
    </row>
    <row r="61" spans="1:26" ht="15" customHeight="1" x14ac:dyDescent="0.15">
      <c r="A61" s="87"/>
      <c r="B61" s="87"/>
      <c r="C61" s="101"/>
      <c r="D61" s="102"/>
      <c r="E61" s="102"/>
      <c r="F61" s="102"/>
      <c r="G61" s="102"/>
      <c r="H61" s="102"/>
      <c r="I61" s="103"/>
      <c r="J61" s="103"/>
      <c r="K61" s="103"/>
      <c r="L61" s="103"/>
      <c r="M61" s="103"/>
      <c r="N61" s="103"/>
      <c r="O61" s="103"/>
      <c r="P61" s="103"/>
      <c r="Q61" s="103"/>
      <c r="R61" s="103"/>
      <c r="S61" s="103"/>
      <c r="T61" s="103"/>
      <c r="U61" s="103"/>
      <c r="V61" s="103"/>
      <c r="W61" s="103"/>
      <c r="X61" s="103"/>
      <c r="Y61" s="103"/>
      <c r="Z61" s="104"/>
    </row>
    <row r="62" spans="1:26" ht="20.100000000000001" customHeight="1" x14ac:dyDescent="0.15">
      <c r="A62" s="87"/>
      <c r="B62" s="87"/>
      <c r="C62" s="101"/>
      <c r="D62" s="133" t="s">
        <v>69</v>
      </c>
      <c r="E62" s="133"/>
      <c r="F62" s="133"/>
      <c r="G62" s="133"/>
      <c r="H62" s="133"/>
      <c r="I62" s="133"/>
      <c r="J62" s="133"/>
      <c r="K62" s="133"/>
      <c r="L62" s="133"/>
      <c r="M62" s="133"/>
      <c r="N62" s="133"/>
      <c r="O62" s="133"/>
      <c r="P62" s="133"/>
      <c r="Q62" s="133"/>
      <c r="R62" s="133"/>
      <c r="S62" s="133"/>
      <c r="T62" s="133"/>
      <c r="U62" s="133"/>
      <c r="V62" s="133"/>
      <c r="W62" s="133"/>
      <c r="X62" s="133"/>
      <c r="Y62" s="133"/>
      <c r="Z62" s="110"/>
    </row>
    <row r="63" spans="1:26" ht="20.100000000000001" customHeight="1" x14ac:dyDescent="0.15">
      <c r="A63" s="87">
        <f>IFERROR(IF(AND($I63&lt;&gt;"しない", $I63&lt;&gt;"する"),1001,0),3)</f>
        <v>1001</v>
      </c>
      <c r="B63" s="87"/>
      <c r="C63" s="105"/>
      <c r="D63" s="106">
        <v>1</v>
      </c>
      <c r="E63" s="111" t="s">
        <v>12</v>
      </c>
      <c r="F63" s="111"/>
      <c r="G63" s="111"/>
      <c r="H63" s="111"/>
      <c r="I63" s="60"/>
      <c r="J63" s="60"/>
      <c r="K63" s="60"/>
      <c r="L63" s="60"/>
      <c r="M63" s="60"/>
      <c r="N63" s="111"/>
      <c r="O63" s="111"/>
      <c r="P63" s="111"/>
      <c r="Q63" s="111"/>
      <c r="R63" s="111"/>
      <c r="S63" s="111"/>
      <c r="T63" s="111"/>
      <c r="U63" s="111"/>
      <c r="V63" s="111"/>
      <c r="W63" s="111"/>
      <c r="X63" s="111"/>
      <c r="Y63" s="111"/>
      <c r="Z63" s="110"/>
    </row>
    <row r="64" spans="1:26" ht="20.100000000000001" customHeight="1" x14ac:dyDescent="0.15">
      <c r="A64" s="87"/>
      <c r="B64" s="87"/>
      <c r="C64" s="105"/>
      <c r="D64" s="111"/>
      <c r="E64" s="111"/>
      <c r="F64" s="111"/>
      <c r="G64" s="111"/>
      <c r="H64" s="111"/>
      <c r="I64" s="117"/>
      <c r="J64" s="113" t="s">
        <v>72</v>
      </c>
      <c r="K64" s="112"/>
      <c r="L64" s="112"/>
      <c r="M64" s="112"/>
      <c r="N64" s="112"/>
      <c r="O64" s="112"/>
      <c r="P64" s="112"/>
      <c r="Q64" s="112"/>
      <c r="R64" s="112"/>
      <c r="S64" s="112"/>
      <c r="T64" s="112"/>
      <c r="U64" s="112"/>
      <c r="V64" s="112"/>
      <c r="W64" s="112"/>
      <c r="X64" s="112"/>
      <c r="Y64" s="112"/>
      <c r="Z64" s="110"/>
    </row>
    <row r="65" spans="1:26" ht="20.100000000000001" hidden="1" customHeight="1" x14ac:dyDescent="0.15">
      <c r="A65" s="87"/>
      <c r="B65" s="87"/>
      <c r="C65" s="105"/>
      <c r="D65" s="111"/>
      <c r="E65" s="111"/>
      <c r="F65" s="111"/>
      <c r="G65" s="111"/>
      <c r="H65" s="111"/>
      <c r="I65" s="117"/>
      <c r="J65" s="112"/>
      <c r="K65" s="112"/>
      <c r="L65" s="112"/>
      <c r="M65" s="112"/>
      <c r="N65" s="112"/>
      <c r="O65" s="112"/>
      <c r="P65" s="112"/>
      <c r="Q65" s="112"/>
      <c r="R65" s="112"/>
      <c r="S65" s="112"/>
      <c r="T65" s="112"/>
      <c r="U65" s="112"/>
      <c r="V65" s="112"/>
      <c r="W65" s="112"/>
      <c r="X65" s="112"/>
      <c r="Y65" s="112"/>
      <c r="Z65" s="110"/>
    </row>
    <row r="66" spans="1:26" ht="20.100000000000001" hidden="1" customHeight="1" x14ac:dyDescent="0.15">
      <c r="A66" s="87"/>
      <c r="B66" s="87"/>
      <c r="C66" s="105"/>
      <c r="D66" s="111"/>
      <c r="E66" s="111"/>
      <c r="F66" s="111"/>
      <c r="G66" s="111"/>
      <c r="H66" s="111"/>
      <c r="I66" s="117"/>
      <c r="J66" s="112"/>
      <c r="K66" s="112"/>
      <c r="L66" s="112"/>
      <c r="M66" s="112"/>
      <c r="N66" s="112"/>
      <c r="O66" s="112"/>
      <c r="P66" s="112"/>
      <c r="Q66" s="112"/>
      <c r="R66" s="112"/>
      <c r="S66" s="112"/>
      <c r="T66" s="112"/>
      <c r="U66" s="112"/>
      <c r="V66" s="112"/>
      <c r="W66" s="112"/>
      <c r="X66" s="112"/>
      <c r="Y66" s="112"/>
      <c r="Z66" s="110"/>
    </row>
    <row r="67" spans="1:26" ht="20.100000000000001" hidden="1" customHeight="1" x14ac:dyDescent="0.15">
      <c r="A67" s="87"/>
      <c r="B67" s="87"/>
      <c r="C67" s="105"/>
      <c r="D67" s="111"/>
      <c r="E67" s="111"/>
      <c r="F67" s="111"/>
      <c r="G67" s="111"/>
      <c r="H67" s="111"/>
      <c r="I67" s="117"/>
      <c r="J67" s="112"/>
      <c r="K67" s="112"/>
      <c r="L67" s="112"/>
      <c r="M67" s="112"/>
      <c r="N67" s="112"/>
      <c r="O67" s="112"/>
      <c r="P67" s="112"/>
      <c r="Q67" s="112"/>
      <c r="R67" s="112"/>
      <c r="S67" s="112"/>
      <c r="T67" s="112"/>
      <c r="U67" s="112"/>
      <c r="V67" s="112"/>
      <c r="W67" s="112"/>
      <c r="X67" s="112"/>
      <c r="Y67" s="112"/>
      <c r="Z67" s="110"/>
    </row>
    <row r="68" spans="1:26" ht="20.100000000000001" hidden="1" customHeight="1" x14ac:dyDescent="0.15">
      <c r="A68" s="87"/>
      <c r="B68" s="87"/>
      <c r="C68" s="105"/>
      <c r="D68" s="111"/>
      <c r="E68" s="111"/>
      <c r="F68" s="111"/>
      <c r="G68" s="111"/>
      <c r="H68" s="111"/>
      <c r="I68" s="117"/>
      <c r="J68" s="112"/>
      <c r="K68" s="112"/>
      <c r="L68" s="112"/>
      <c r="M68" s="112"/>
      <c r="N68" s="112"/>
      <c r="O68" s="112"/>
      <c r="P68" s="112"/>
      <c r="Q68" s="112"/>
      <c r="R68" s="112"/>
      <c r="S68" s="112"/>
      <c r="T68" s="112"/>
      <c r="U68" s="112"/>
      <c r="V68" s="112"/>
      <c r="W68" s="112"/>
      <c r="X68" s="112"/>
      <c r="Y68" s="112"/>
      <c r="Z68" s="110"/>
    </row>
    <row r="69" spans="1:26" ht="20.100000000000001" customHeight="1" x14ac:dyDescent="0.15">
      <c r="A69" s="87">
        <f>IFERROR(IF(OR(AND($I63="する",TRIM($I69)=""),AND($I63="しない",NOT(ISBLANK($I69)))),1001,0),3)</f>
        <v>0</v>
      </c>
      <c r="B69" s="87"/>
      <c r="C69" s="105"/>
      <c r="D69" s="106">
        <v>2</v>
      </c>
      <c r="E69" s="82" t="s">
        <v>0</v>
      </c>
      <c r="I69" s="69"/>
      <c r="J69" s="70"/>
      <c r="K69" s="70"/>
      <c r="L69" s="70"/>
      <c r="M69" s="70"/>
      <c r="N69" s="111"/>
      <c r="O69" s="111"/>
      <c r="P69" s="111"/>
      <c r="Q69" s="111"/>
      <c r="R69" s="111"/>
      <c r="S69" s="111"/>
      <c r="T69" s="111"/>
      <c r="U69" s="111"/>
      <c r="V69" s="111"/>
      <c r="W69" s="111"/>
      <c r="X69" s="111"/>
      <c r="Y69" s="111"/>
      <c r="Z69" s="110"/>
    </row>
    <row r="70" spans="1:26" ht="20.100000000000001" customHeight="1" x14ac:dyDescent="0.15">
      <c r="A70" s="87"/>
      <c r="B70" s="87"/>
      <c r="C70" s="105"/>
      <c r="D70" s="106"/>
      <c r="E70" s="111"/>
      <c r="F70" s="111"/>
      <c r="G70" s="111"/>
      <c r="H70" s="111"/>
      <c r="I70" s="108"/>
      <c r="J70" s="113" t="s">
        <v>199</v>
      </c>
      <c r="K70" s="112"/>
      <c r="L70" s="112"/>
      <c r="M70" s="112"/>
      <c r="N70" s="112"/>
      <c r="O70" s="112"/>
      <c r="P70" s="112"/>
      <c r="Q70" s="112"/>
      <c r="R70" s="112"/>
      <c r="S70" s="112"/>
      <c r="T70" s="112"/>
      <c r="U70" s="112"/>
      <c r="V70" s="112"/>
      <c r="W70" s="112"/>
      <c r="X70" s="112"/>
      <c r="Y70" s="112"/>
      <c r="Z70" s="110"/>
    </row>
    <row r="71" spans="1:26" ht="20.100000000000001" customHeight="1" x14ac:dyDescent="0.15">
      <c r="A71" s="87">
        <f>IFERROR(IF(OR(AND($I63="する",AND($I71&lt;&gt;"", OR(ISERROR(FIND("@"&amp;LEFT($I71,3)&amp;"@", 都道府県3))=FALSE, ISERROR(FIND("@"&amp;LEFT($I71,4)&amp;"@",都道府県4))=FALSE))=FALSE),AND($I63="しない",NOT(ISBLANK($I71)))),1001,0),3)</f>
        <v>0</v>
      </c>
      <c r="B71" s="87"/>
      <c r="C71" s="105"/>
      <c r="D71" s="106">
        <v>3</v>
      </c>
      <c r="E71" s="82" t="s">
        <v>125</v>
      </c>
      <c r="I71" s="61"/>
      <c r="J71" s="61"/>
      <c r="K71" s="61"/>
      <c r="L71" s="61"/>
      <c r="M71" s="61"/>
      <c r="N71" s="61"/>
      <c r="O71" s="61"/>
      <c r="P71" s="61"/>
      <c r="Q71" s="62"/>
      <c r="R71" s="61"/>
      <c r="S71" s="61"/>
      <c r="T71" s="61"/>
      <c r="U71" s="61"/>
      <c r="V71" s="61"/>
      <c r="W71" s="61"/>
      <c r="X71" s="61"/>
      <c r="Y71" s="61"/>
      <c r="Z71" s="110"/>
    </row>
    <row r="72" spans="1:26" ht="20.100000000000001" customHeight="1" x14ac:dyDescent="0.15">
      <c r="A72" s="87"/>
      <c r="B72" s="87"/>
      <c r="C72" s="105"/>
      <c r="D72" s="106"/>
      <c r="E72" s="111"/>
      <c r="F72" s="111"/>
      <c r="G72" s="111"/>
      <c r="H72" s="111"/>
      <c r="I72" s="108"/>
      <c r="J72" s="113" t="s">
        <v>9</v>
      </c>
      <c r="K72" s="112"/>
      <c r="L72" s="112"/>
      <c r="M72" s="112"/>
      <c r="N72" s="112"/>
      <c r="O72" s="112"/>
      <c r="P72" s="112"/>
      <c r="Q72" s="112"/>
      <c r="R72" s="112"/>
      <c r="S72" s="112"/>
      <c r="T72" s="112"/>
      <c r="U72" s="112"/>
      <c r="V72" s="112"/>
      <c r="W72" s="112"/>
      <c r="X72" s="112"/>
      <c r="Y72" s="112"/>
      <c r="Z72" s="110"/>
    </row>
    <row r="73" spans="1:26" ht="20.100000000000001" customHeight="1" x14ac:dyDescent="0.15">
      <c r="A73" s="87">
        <f>IFERROR(IF(OR(AND($I63="する",TRIM($I73)=""),AND($I63="しない",NOT(ISBLANK($I73)))),1001,0),3)</f>
        <v>0</v>
      </c>
      <c r="B73" s="87"/>
      <c r="C73" s="105"/>
      <c r="D73" s="106">
        <v>4</v>
      </c>
      <c r="E73" s="82" t="s">
        <v>167</v>
      </c>
      <c r="I73" s="60"/>
      <c r="J73" s="60"/>
      <c r="K73" s="60"/>
      <c r="L73" s="60"/>
      <c r="M73" s="60"/>
      <c r="N73" s="60"/>
      <c r="O73" s="60"/>
      <c r="P73" s="60"/>
      <c r="Q73" s="63"/>
      <c r="R73" s="60"/>
      <c r="S73" s="60"/>
      <c r="T73" s="60"/>
      <c r="U73" s="60"/>
      <c r="V73" s="60"/>
      <c r="W73" s="60"/>
      <c r="X73" s="60"/>
      <c r="Y73" s="60"/>
      <c r="Z73" s="110"/>
    </row>
    <row r="74" spans="1:26" ht="30" customHeight="1" x14ac:dyDescent="0.15">
      <c r="A74" s="87"/>
      <c r="B74" s="87"/>
      <c r="C74" s="114"/>
      <c r="D74" s="111"/>
      <c r="I74" s="108"/>
      <c r="J74" s="134" t="s">
        <v>210</v>
      </c>
      <c r="K74" s="134"/>
      <c r="L74" s="134"/>
      <c r="M74" s="134"/>
      <c r="N74" s="134"/>
      <c r="O74" s="134"/>
      <c r="P74" s="134"/>
      <c r="Q74" s="134"/>
      <c r="R74" s="134"/>
      <c r="S74" s="134"/>
      <c r="T74" s="134"/>
      <c r="U74" s="134"/>
      <c r="V74" s="134"/>
      <c r="W74" s="134"/>
      <c r="X74" s="134"/>
      <c r="Y74" s="134"/>
      <c r="Z74" s="110"/>
    </row>
    <row r="75" spans="1:26" ht="20.100000000000001" customHeight="1" x14ac:dyDescent="0.15">
      <c r="A75" s="87">
        <f>IFERROR(IF(OR(AND($I63="する",TRIM($I75)=""),AND($I63="しない",NOT(ISBLANK($I75)))),1001,0),3)</f>
        <v>0</v>
      </c>
      <c r="B75" s="87"/>
      <c r="C75" s="105"/>
      <c r="D75" s="106">
        <v>5</v>
      </c>
      <c r="E75" s="82" t="s">
        <v>1</v>
      </c>
      <c r="I75" s="60"/>
      <c r="J75" s="60"/>
      <c r="K75" s="60"/>
      <c r="L75" s="60"/>
      <c r="M75" s="60"/>
      <c r="N75" s="60"/>
      <c r="O75" s="60"/>
      <c r="P75" s="60"/>
      <c r="Q75" s="60"/>
      <c r="R75" s="60"/>
      <c r="S75" s="60"/>
      <c r="T75" s="60"/>
      <c r="U75" s="60"/>
      <c r="V75" s="60"/>
      <c r="W75" s="60"/>
      <c r="X75" s="60"/>
      <c r="Y75" s="60"/>
      <c r="Z75" s="110"/>
    </row>
    <row r="76" spans="1:26" ht="30" customHeight="1" x14ac:dyDescent="0.15">
      <c r="A76" s="87"/>
      <c r="B76" s="87"/>
      <c r="C76" s="114"/>
      <c r="D76" s="111"/>
      <c r="E76" s="111"/>
      <c r="F76" s="111"/>
      <c r="G76" s="111"/>
      <c r="H76" s="111"/>
      <c r="I76" s="108"/>
      <c r="J76" s="134" t="s">
        <v>211</v>
      </c>
      <c r="K76" s="134"/>
      <c r="L76" s="134"/>
      <c r="M76" s="134"/>
      <c r="N76" s="134"/>
      <c r="O76" s="134"/>
      <c r="P76" s="134"/>
      <c r="Q76" s="134"/>
      <c r="R76" s="134"/>
      <c r="S76" s="134"/>
      <c r="T76" s="134"/>
      <c r="U76" s="134"/>
      <c r="V76" s="134"/>
      <c r="W76" s="134"/>
      <c r="X76" s="134"/>
      <c r="Y76" s="134"/>
      <c r="Z76" s="110"/>
    </row>
    <row r="77" spans="1:26" ht="20.100000000000001" customHeight="1" x14ac:dyDescent="0.15">
      <c r="A77" s="87">
        <f>IFERROR(IF(OR(AND($I63="する",TRIM($I77)=""),AND($I63="しない",NOT(ISBLANK($I77)))),1001,0),3)</f>
        <v>0</v>
      </c>
      <c r="B77" s="87"/>
      <c r="C77" s="105"/>
      <c r="D77" s="106">
        <v>6</v>
      </c>
      <c r="E77" s="82" t="s">
        <v>162</v>
      </c>
      <c r="I77" s="60"/>
      <c r="J77" s="60"/>
      <c r="K77" s="60"/>
      <c r="L77" s="60"/>
      <c r="M77" s="60"/>
      <c r="N77" s="60"/>
      <c r="O77" s="60"/>
      <c r="P77" s="60"/>
      <c r="Q77" s="60"/>
      <c r="R77" s="60"/>
      <c r="S77" s="60"/>
      <c r="T77" s="60"/>
      <c r="U77" s="60"/>
      <c r="V77" s="60"/>
      <c r="W77" s="60"/>
      <c r="X77" s="60"/>
      <c r="Y77" s="60"/>
      <c r="Z77" s="110"/>
    </row>
    <row r="78" spans="1:26" ht="20.100000000000001" customHeight="1" x14ac:dyDescent="0.15">
      <c r="A78" s="87"/>
      <c r="B78" s="87"/>
      <c r="C78" s="114"/>
      <c r="D78" s="111"/>
      <c r="E78" s="111"/>
      <c r="F78" s="111"/>
      <c r="G78" s="111"/>
      <c r="H78" s="111"/>
      <c r="I78" s="108"/>
      <c r="J78" s="123" t="s">
        <v>182</v>
      </c>
      <c r="K78" s="112"/>
      <c r="L78" s="112"/>
      <c r="M78" s="112"/>
      <c r="N78" s="112"/>
      <c r="O78" s="112"/>
      <c r="P78" s="112"/>
      <c r="Q78" s="112"/>
      <c r="R78" s="112"/>
      <c r="S78" s="112"/>
      <c r="T78" s="112"/>
      <c r="U78" s="112"/>
      <c r="V78" s="112"/>
      <c r="W78" s="112"/>
      <c r="X78" s="112"/>
      <c r="Y78" s="112"/>
      <c r="Z78" s="110"/>
    </row>
    <row r="79" spans="1:26" ht="20.100000000000001" customHeight="1" x14ac:dyDescent="0.15">
      <c r="A79" s="87">
        <f>IFERROR(IF(OR(AND($I63="する",OR(TRIM($I79)="", NOT(OR(IFERROR(SEARCH(" ",$I79),0)&gt;0, IFERROR(SEARCH("　",$I79),0)&gt;0)))),AND($I63="しない",NOT(ISBLANK($I79)))),1001,0),3)</f>
        <v>0</v>
      </c>
      <c r="B79" s="87"/>
      <c r="C79" s="105"/>
      <c r="D79" s="106">
        <v>7</v>
      </c>
      <c r="E79" s="82" t="s">
        <v>163</v>
      </c>
      <c r="I79" s="60"/>
      <c r="J79" s="60"/>
      <c r="K79" s="60"/>
      <c r="L79" s="60"/>
      <c r="M79" s="60"/>
      <c r="N79" s="60"/>
      <c r="O79" s="60"/>
      <c r="P79" s="60"/>
      <c r="Q79" s="60"/>
      <c r="R79" s="60"/>
      <c r="S79" s="60"/>
      <c r="T79" s="60"/>
      <c r="U79" s="60"/>
      <c r="V79" s="60"/>
      <c r="W79" s="60"/>
      <c r="X79" s="60"/>
      <c r="Y79" s="60"/>
      <c r="Z79" s="110"/>
    </row>
    <row r="80" spans="1:26" ht="20.100000000000001" customHeight="1" x14ac:dyDescent="0.15">
      <c r="A80" s="87"/>
      <c r="B80" s="87"/>
      <c r="C80" s="114"/>
      <c r="D80" s="111"/>
      <c r="E80" s="135" t="s">
        <v>169</v>
      </c>
      <c r="F80" s="111"/>
      <c r="G80" s="111"/>
      <c r="H80" s="111"/>
      <c r="I80" s="117"/>
      <c r="J80" s="113" t="s">
        <v>164</v>
      </c>
      <c r="K80" s="113"/>
      <c r="L80" s="113"/>
      <c r="M80" s="113"/>
      <c r="N80" s="113"/>
      <c r="O80" s="113"/>
      <c r="P80" s="113"/>
      <c r="Q80" s="113"/>
      <c r="R80" s="113"/>
      <c r="S80" s="113"/>
      <c r="T80" s="113"/>
      <c r="U80" s="113"/>
      <c r="V80" s="113"/>
      <c r="W80" s="113"/>
      <c r="X80" s="113"/>
      <c r="Y80" s="113"/>
      <c r="Z80" s="110"/>
    </row>
    <row r="81" spans="1:27" ht="20.100000000000001" customHeight="1" x14ac:dyDescent="0.15">
      <c r="A81" s="87">
        <f>IFERROR(IF(OR(AND($I63="する",OR(TRIM($I81)="", NOT(OR(IFERROR(SEARCH(" ",$I81),0)&gt;0, IFERROR(SEARCH("　",$I81),0)&gt;0)))),AND($I63="しない",NOT(ISBLANK($I81)))),1001,0),3)</f>
        <v>0</v>
      </c>
      <c r="B81" s="87"/>
      <c r="C81" s="105"/>
      <c r="D81" s="106">
        <v>8</v>
      </c>
      <c r="E81" s="82" t="s">
        <v>163</v>
      </c>
      <c r="I81" s="60"/>
      <c r="J81" s="60"/>
      <c r="K81" s="60"/>
      <c r="L81" s="60"/>
      <c r="M81" s="60"/>
      <c r="N81" s="60"/>
      <c r="O81" s="60"/>
      <c r="P81" s="60"/>
      <c r="Q81" s="60"/>
      <c r="R81" s="60"/>
      <c r="S81" s="60"/>
      <c r="T81" s="60"/>
      <c r="U81" s="60"/>
      <c r="V81" s="60"/>
      <c r="W81" s="60"/>
      <c r="X81" s="60"/>
      <c r="Y81" s="60"/>
      <c r="Z81" s="110"/>
    </row>
    <row r="82" spans="1:27" ht="20.100000000000001" customHeight="1" x14ac:dyDescent="0.15">
      <c r="A82" s="87"/>
      <c r="B82" s="87"/>
      <c r="C82" s="114"/>
      <c r="D82" s="111"/>
      <c r="E82" s="111"/>
      <c r="F82" s="111"/>
      <c r="G82" s="111"/>
      <c r="H82" s="111"/>
      <c r="I82" s="117"/>
      <c r="J82" s="113" t="s">
        <v>5</v>
      </c>
      <c r="K82" s="113"/>
      <c r="L82" s="113"/>
      <c r="M82" s="113"/>
      <c r="N82" s="113"/>
      <c r="O82" s="113"/>
      <c r="P82" s="113"/>
      <c r="Q82" s="113"/>
      <c r="R82" s="113"/>
      <c r="S82" s="113"/>
      <c r="T82" s="113"/>
      <c r="U82" s="113"/>
      <c r="V82" s="113"/>
      <c r="W82" s="113"/>
      <c r="X82" s="113"/>
      <c r="Y82" s="113"/>
      <c r="Z82" s="110"/>
    </row>
    <row r="83" spans="1:27" ht="20.100000000000001" customHeight="1" x14ac:dyDescent="0.15">
      <c r="A83" s="87">
        <f>IFERROR(IF(OR(AND($I63="する",NOT(AND(TRIM($I83)&lt;&gt;"",ISNUMBER(VALUE(SUBSTITUTE($I83,"-",""))),IFERROR(SEARCH("-",$I83),0)&gt;0))), AND($I63="しない",NOT(ISBLANK($I83)))),1001,0),3)</f>
        <v>0</v>
      </c>
      <c r="B83" s="87"/>
      <c r="C83" s="105"/>
      <c r="D83" s="106">
        <v>9</v>
      </c>
      <c r="E83" s="82" t="s">
        <v>3</v>
      </c>
      <c r="I83" s="60"/>
      <c r="J83" s="60"/>
      <c r="K83" s="60"/>
      <c r="L83" s="60"/>
      <c r="M83" s="60"/>
      <c r="O83" s="118" t="s">
        <v>118</v>
      </c>
      <c r="P83" s="1"/>
      <c r="Q83" s="82" t="s">
        <v>119</v>
      </c>
      <c r="Y83" s="112"/>
      <c r="Z83" s="110"/>
    </row>
    <row r="84" spans="1:27" ht="20.100000000000001" customHeight="1" x14ac:dyDescent="0.15">
      <c r="A84" s="87">
        <f>IFERROR(IF(AND($I63="しない",NOT(ISBLANK($P83))),1001,0),3)</f>
        <v>0</v>
      </c>
      <c r="B84" s="87"/>
      <c r="C84" s="114"/>
      <c r="D84" s="111"/>
      <c r="E84" s="111"/>
      <c r="F84" s="111"/>
      <c r="G84" s="111"/>
      <c r="H84" s="111"/>
      <c r="I84" s="108"/>
      <c r="J84" s="113" t="s">
        <v>165</v>
      </c>
      <c r="K84" s="112"/>
      <c r="L84" s="112"/>
      <c r="M84" s="112"/>
      <c r="N84" s="112"/>
      <c r="O84" s="112"/>
      <c r="P84" s="112"/>
      <c r="Q84" s="112"/>
      <c r="R84" s="112"/>
      <c r="S84" s="112"/>
      <c r="T84" s="112"/>
      <c r="U84" s="112"/>
      <c r="V84" s="112"/>
      <c r="W84" s="112"/>
      <c r="X84" s="112"/>
      <c r="Y84" s="112"/>
      <c r="Z84" s="110"/>
    </row>
    <row r="85" spans="1:27" ht="20.100000000000001" customHeight="1" x14ac:dyDescent="0.15">
      <c r="A85" s="87">
        <f>IFERROR(IF(OR(AND($I63="する",AND(TRIM($I85)&lt;&gt;"",NOT(AND(ISNUMBER(VALUE(SUBSTITUTE($I85,"-",""))),IFERROR(SEARCH("-",$I85),0)&gt;0)))), AND($I63="しない",NOT(ISBLANK($I85)))),1001,0),3)</f>
        <v>0</v>
      </c>
      <c r="B85" s="87"/>
      <c r="C85" s="105"/>
      <c r="D85" s="106">
        <v>10</v>
      </c>
      <c r="E85" s="82" t="s">
        <v>4</v>
      </c>
      <c r="I85" s="60"/>
      <c r="J85" s="60"/>
      <c r="K85" s="60"/>
      <c r="L85" s="60"/>
      <c r="M85" s="60"/>
      <c r="N85" s="112"/>
      <c r="O85" s="112"/>
      <c r="P85" s="112"/>
      <c r="Q85" s="112"/>
      <c r="R85" s="112"/>
      <c r="S85" s="112"/>
      <c r="T85" s="112"/>
      <c r="U85" s="112"/>
      <c r="V85" s="112"/>
      <c r="W85" s="112"/>
      <c r="X85" s="112"/>
      <c r="Y85" s="112"/>
      <c r="Z85" s="110"/>
    </row>
    <row r="86" spans="1:27" ht="20.100000000000001" customHeight="1" x14ac:dyDescent="0.15">
      <c r="A86" s="87"/>
      <c r="B86" s="87"/>
      <c r="C86" s="114"/>
      <c r="D86" s="111"/>
      <c r="E86" s="111"/>
      <c r="F86" s="111"/>
      <c r="G86" s="111"/>
      <c r="H86" s="111"/>
      <c r="I86" s="108"/>
      <c r="J86" s="113" t="s">
        <v>165</v>
      </c>
      <c r="K86" s="112"/>
      <c r="L86" s="112"/>
      <c r="M86" s="112"/>
      <c r="N86" s="112"/>
      <c r="O86" s="112"/>
      <c r="P86" s="112"/>
      <c r="Q86" s="112"/>
      <c r="R86" s="112"/>
      <c r="S86" s="112"/>
      <c r="T86" s="112"/>
      <c r="U86" s="112"/>
      <c r="V86" s="112"/>
      <c r="W86" s="112"/>
      <c r="X86" s="112"/>
      <c r="Y86" s="112"/>
      <c r="Z86" s="110"/>
    </row>
    <row r="87" spans="1:27" ht="20.100000000000001" customHeight="1" x14ac:dyDescent="0.15">
      <c r="A87" s="87">
        <f>IFERROR(IF(OR(AND($I63="する",AND(TRIM($I87)&lt;&gt;"",NOT(IFERROR(SEARCH("@",$I87),0)&gt;0))),AND($I63="しない",NOT(ISBLANK($I87)))),1001,0),3)</f>
        <v>0</v>
      </c>
      <c r="B87" s="87"/>
      <c r="C87" s="114"/>
      <c r="D87" s="106">
        <v>11</v>
      </c>
      <c r="E87" s="82" t="s">
        <v>126</v>
      </c>
      <c r="I87" s="60"/>
      <c r="J87" s="60"/>
      <c r="K87" s="60"/>
      <c r="L87" s="60"/>
      <c r="M87" s="60"/>
      <c r="N87" s="60"/>
      <c r="O87" s="60"/>
      <c r="P87" s="60"/>
      <c r="Q87" s="79"/>
      <c r="R87" s="60"/>
      <c r="S87" s="60"/>
      <c r="T87" s="60"/>
      <c r="U87" s="60"/>
      <c r="V87" s="60"/>
      <c r="W87" s="60"/>
      <c r="X87" s="60"/>
      <c r="Y87" s="60"/>
      <c r="Z87" s="110"/>
    </row>
    <row r="88" spans="1:27" ht="20.100000000000001" customHeight="1" x14ac:dyDescent="0.15">
      <c r="A88" s="87"/>
      <c r="B88" s="87"/>
      <c r="C88" s="114"/>
      <c r="D88" s="106"/>
      <c r="I88" s="108"/>
      <c r="J88" s="119" t="s">
        <v>197</v>
      </c>
      <c r="K88" s="136"/>
      <c r="L88" s="112"/>
      <c r="M88" s="112"/>
      <c r="N88" s="112"/>
      <c r="O88" s="112"/>
      <c r="P88" s="112"/>
      <c r="Q88" s="137"/>
      <c r="R88" s="112"/>
      <c r="S88" s="112"/>
      <c r="T88" s="112"/>
      <c r="U88" s="112"/>
      <c r="V88" s="112"/>
      <c r="W88" s="112"/>
      <c r="X88" s="112"/>
      <c r="Y88" s="112"/>
      <c r="Z88" s="111"/>
      <c r="AA88" s="122"/>
    </row>
    <row r="89" spans="1:27" ht="20.100000000000001" customHeight="1" x14ac:dyDescent="0.15">
      <c r="A89" s="87"/>
      <c r="B89" s="87"/>
      <c r="C89" s="125"/>
      <c r="D89" s="126"/>
      <c r="E89" s="126"/>
      <c r="F89" s="126"/>
      <c r="G89" s="126"/>
      <c r="H89" s="126"/>
      <c r="I89" s="138"/>
      <c r="J89" s="139"/>
      <c r="K89" s="140"/>
      <c r="L89" s="139"/>
      <c r="M89" s="139"/>
      <c r="N89" s="139"/>
      <c r="O89" s="139"/>
      <c r="P89" s="139"/>
      <c r="Q89" s="141"/>
      <c r="R89" s="139"/>
      <c r="S89" s="139"/>
      <c r="T89" s="139"/>
      <c r="U89" s="139"/>
      <c r="V89" s="139"/>
      <c r="W89" s="139"/>
      <c r="X89" s="139"/>
      <c r="Y89" s="139"/>
      <c r="Z89" s="126"/>
      <c r="AA89" s="122"/>
    </row>
    <row r="90" spans="1:27" ht="20.100000000000001" customHeight="1" x14ac:dyDescent="0.15">
      <c r="A90" s="87"/>
      <c r="B90" s="87"/>
      <c r="C90" s="111"/>
      <c r="D90" s="111"/>
      <c r="E90" s="111"/>
      <c r="F90" s="111"/>
      <c r="G90" s="111"/>
      <c r="H90" s="111"/>
      <c r="I90" s="130"/>
      <c r="J90" s="111"/>
      <c r="K90" s="142"/>
      <c r="L90" s="111"/>
      <c r="M90" s="111"/>
      <c r="N90" s="111"/>
      <c r="O90" s="111"/>
      <c r="P90" s="111"/>
      <c r="Q90" s="111"/>
      <c r="R90" s="111"/>
      <c r="S90" s="111"/>
      <c r="T90" s="111"/>
      <c r="U90" s="111"/>
      <c r="V90" s="111"/>
      <c r="W90" s="111"/>
      <c r="X90" s="111"/>
      <c r="Y90" s="111"/>
      <c r="Z90" s="111"/>
    </row>
    <row r="91" spans="1:27" ht="15.75" hidden="1" customHeight="1" x14ac:dyDescent="0.15">
      <c r="A91" s="87"/>
      <c r="B91" s="87"/>
      <c r="C91" s="111"/>
      <c r="D91" s="111"/>
      <c r="E91" s="111"/>
      <c r="F91" s="111"/>
      <c r="G91" s="111"/>
      <c r="H91" s="111"/>
      <c r="I91" s="130"/>
      <c r="J91" s="111"/>
      <c r="K91" s="142"/>
      <c r="L91" s="111"/>
      <c r="M91" s="111"/>
      <c r="N91" s="111"/>
      <c r="O91" s="111"/>
      <c r="P91" s="111"/>
      <c r="Q91" s="111"/>
      <c r="R91" s="111"/>
      <c r="S91" s="111"/>
      <c r="T91" s="111"/>
      <c r="U91" s="111"/>
      <c r="V91" s="111"/>
      <c r="W91" s="111"/>
      <c r="X91" s="111"/>
      <c r="Y91" s="111"/>
      <c r="Z91" s="111"/>
    </row>
    <row r="92" spans="1:27" ht="15.75" hidden="1" customHeight="1" x14ac:dyDescent="0.15">
      <c r="A92" s="87"/>
      <c r="B92" s="87"/>
      <c r="C92" s="111"/>
      <c r="D92" s="111"/>
      <c r="E92" s="111"/>
      <c r="F92" s="111"/>
      <c r="G92" s="111"/>
      <c r="H92" s="111"/>
      <c r="I92" s="130"/>
      <c r="J92" s="111"/>
      <c r="K92" s="142"/>
      <c r="L92" s="111"/>
      <c r="M92" s="111"/>
      <c r="N92" s="111"/>
      <c r="O92" s="111"/>
      <c r="P92" s="111"/>
      <c r="Q92" s="111"/>
      <c r="R92" s="111"/>
      <c r="S92" s="111"/>
      <c r="T92" s="111"/>
      <c r="U92" s="111"/>
      <c r="V92" s="111"/>
      <c r="W92" s="111"/>
      <c r="X92" s="111"/>
      <c r="Y92" s="111"/>
      <c r="Z92" s="111"/>
    </row>
    <row r="93" spans="1:27" ht="15.75" hidden="1" customHeight="1" x14ac:dyDescent="0.15">
      <c r="A93" s="87"/>
      <c r="B93" s="87"/>
      <c r="C93" s="111"/>
      <c r="D93" s="111"/>
      <c r="E93" s="111"/>
      <c r="F93" s="111"/>
      <c r="G93" s="111"/>
      <c r="H93" s="111"/>
      <c r="I93" s="130"/>
      <c r="J93" s="111"/>
      <c r="K93" s="142"/>
      <c r="L93" s="111"/>
      <c r="M93" s="111"/>
      <c r="N93" s="111"/>
      <c r="O93" s="111"/>
      <c r="P93" s="111"/>
      <c r="Q93" s="111"/>
      <c r="R93" s="111"/>
      <c r="S93" s="111"/>
      <c r="T93" s="111"/>
      <c r="U93" s="111"/>
      <c r="V93" s="111"/>
      <c r="W93" s="111"/>
      <c r="X93" s="111"/>
      <c r="Y93" s="111"/>
      <c r="Z93" s="111"/>
    </row>
    <row r="94" spans="1:27" ht="15.75" hidden="1" customHeight="1" x14ac:dyDescent="0.15">
      <c r="A94" s="87"/>
      <c r="B94" s="87"/>
      <c r="C94" s="111"/>
      <c r="D94" s="111"/>
      <c r="E94" s="111"/>
      <c r="F94" s="111"/>
      <c r="G94" s="111"/>
      <c r="H94" s="111"/>
      <c r="I94" s="130"/>
      <c r="J94" s="111"/>
      <c r="K94" s="142"/>
      <c r="L94" s="111"/>
      <c r="M94" s="111"/>
      <c r="N94" s="111"/>
      <c r="O94" s="111"/>
      <c r="P94" s="111"/>
      <c r="Q94" s="111"/>
      <c r="R94" s="111"/>
      <c r="S94" s="111"/>
      <c r="T94" s="111"/>
      <c r="U94" s="111"/>
      <c r="V94" s="111"/>
      <c r="W94" s="111"/>
      <c r="X94" s="111"/>
      <c r="Y94" s="111"/>
      <c r="Z94" s="111"/>
    </row>
    <row r="95" spans="1:27" ht="15.75" hidden="1" customHeight="1" x14ac:dyDescent="0.15">
      <c r="A95" s="87"/>
      <c r="B95" s="87"/>
      <c r="C95" s="111"/>
      <c r="D95" s="111"/>
      <c r="E95" s="111"/>
      <c r="F95" s="111"/>
      <c r="G95" s="111"/>
      <c r="H95" s="111"/>
      <c r="I95" s="130"/>
      <c r="J95" s="111"/>
      <c r="K95" s="142"/>
      <c r="L95" s="111"/>
      <c r="M95" s="111"/>
      <c r="N95" s="111"/>
      <c r="O95" s="111"/>
      <c r="P95" s="111"/>
      <c r="Q95" s="111"/>
      <c r="R95" s="111"/>
      <c r="S95" s="111"/>
      <c r="T95" s="111"/>
      <c r="U95" s="111"/>
      <c r="V95" s="111"/>
      <c r="W95" s="111"/>
      <c r="X95" s="111"/>
      <c r="Y95" s="111"/>
      <c r="Z95" s="111"/>
    </row>
    <row r="96" spans="1:27" ht="15.75" hidden="1" customHeight="1" x14ac:dyDescent="0.15">
      <c r="A96" s="87"/>
      <c r="B96" s="87"/>
      <c r="C96" s="111"/>
      <c r="D96" s="111"/>
      <c r="E96" s="111"/>
      <c r="F96" s="111"/>
      <c r="G96" s="111"/>
      <c r="H96" s="111"/>
      <c r="I96" s="130"/>
      <c r="J96" s="111"/>
      <c r="K96" s="142"/>
      <c r="L96" s="111"/>
      <c r="M96" s="111"/>
      <c r="N96" s="111"/>
      <c r="O96" s="111"/>
      <c r="P96" s="111"/>
      <c r="Q96" s="111"/>
      <c r="R96" s="111"/>
      <c r="S96" s="111"/>
      <c r="T96" s="111"/>
      <c r="U96" s="111"/>
      <c r="V96" s="111"/>
      <c r="W96" s="111"/>
      <c r="X96" s="111"/>
      <c r="Y96" s="111"/>
      <c r="Z96" s="111"/>
    </row>
    <row r="97" spans="1:26" ht="15.75" hidden="1" customHeight="1" x14ac:dyDescent="0.15">
      <c r="A97" s="87"/>
      <c r="B97" s="87"/>
      <c r="C97" s="111"/>
      <c r="D97" s="111"/>
      <c r="E97" s="111"/>
      <c r="F97" s="111"/>
      <c r="G97" s="111"/>
      <c r="H97" s="111"/>
      <c r="I97" s="130"/>
      <c r="J97" s="111"/>
      <c r="K97" s="142"/>
      <c r="L97" s="111"/>
      <c r="M97" s="111"/>
      <c r="N97" s="111"/>
      <c r="O97" s="111"/>
      <c r="P97" s="111"/>
      <c r="Q97" s="111"/>
      <c r="R97" s="111"/>
      <c r="S97" s="111"/>
      <c r="T97" s="111"/>
      <c r="U97" s="111"/>
      <c r="V97" s="111"/>
      <c r="W97" s="111"/>
      <c r="X97" s="111"/>
      <c r="Y97" s="111"/>
      <c r="Z97" s="111"/>
    </row>
    <row r="98" spans="1:26" ht="15.75" hidden="1" customHeight="1" x14ac:dyDescent="0.15">
      <c r="A98" s="87"/>
      <c r="B98" s="87"/>
      <c r="C98" s="111"/>
      <c r="D98" s="111"/>
      <c r="E98" s="111"/>
      <c r="F98" s="111"/>
      <c r="G98" s="111"/>
      <c r="H98" s="111"/>
      <c r="I98" s="130"/>
      <c r="J98" s="111"/>
      <c r="K98" s="142"/>
      <c r="L98" s="111"/>
      <c r="M98" s="111"/>
      <c r="N98" s="111"/>
      <c r="O98" s="111"/>
      <c r="P98" s="111"/>
      <c r="Q98" s="111"/>
      <c r="R98" s="111"/>
      <c r="S98" s="111"/>
      <c r="T98" s="111"/>
      <c r="U98" s="111"/>
      <c r="V98" s="111"/>
      <c r="W98" s="111"/>
      <c r="X98" s="111"/>
      <c r="Y98" s="111"/>
      <c r="Z98" s="111"/>
    </row>
    <row r="99" spans="1:26" ht="15.75" hidden="1" customHeight="1" x14ac:dyDescent="0.15">
      <c r="A99" s="87"/>
      <c r="B99" s="87"/>
      <c r="C99" s="111"/>
      <c r="D99" s="111"/>
      <c r="E99" s="111"/>
      <c r="F99" s="111"/>
      <c r="G99" s="111"/>
      <c r="H99" s="111"/>
      <c r="I99" s="130"/>
      <c r="J99" s="111"/>
      <c r="K99" s="142"/>
      <c r="L99" s="111"/>
      <c r="M99" s="111"/>
      <c r="N99" s="111"/>
      <c r="O99" s="111"/>
      <c r="P99" s="111"/>
      <c r="Q99" s="111"/>
      <c r="R99" s="111"/>
      <c r="S99" s="111"/>
      <c r="T99" s="111"/>
      <c r="U99" s="111"/>
      <c r="V99" s="111"/>
      <c r="W99" s="111"/>
      <c r="X99" s="111"/>
      <c r="Y99" s="111"/>
      <c r="Z99" s="111"/>
    </row>
    <row r="100" spans="1:26" ht="15.75" hidden="1" customHeight="1" x14ac:dyDescent="0.15">
      <c r="A100" s="87"/>
      <c r="B100" s="87"/>
      <c r="C100" s="111"/>
      <c r="D100" s="111"/>
      <c r="E100" s="111"/>
      <c r="F100" s="111"/>
      <c r="G100" s="111"/>
      <c r="H100" s="111"/>
      <c r="I100" s="130"/>
      <c r="J100" s="111"/>
      <c r="K100" s="142"/>
      <c r="L100" s="111"/>
      <c r="M100" s="111"/>
      <c r="N100" s="111"/>
      <c r="O100" s="111"/>
      <c r="P100" s="111"/>
      <c r="Q100" s="111"/>
      <c r="R100" s="111"/>
      <c r="S100" s="111"/>
      <c r="T100" s="111"/>
      <c r="U100" s="111"/>
      <c r="V100" s="111"/>
      <c r="W100" s="111"/>
      <c r="X100" s="111"/>
      <c r="Y100" s="111"/>
      <c r="Z100" s="111"/>
    </row>
    <row r="101" spans="1:26" ht="15.75" hidden="1" customHeight="1" x14ac:dyDescent="0.15">
      <c r="A101" s="87"/>
      <c r="B101" s="87"/>
      <c r="C101" s="111"/>
      <c r="D101" s="111"/>
      <c r="E101" s="111"/>
      <c r="F101" s="111"/>
      <c r="G101" s="111"/>
      <c r="H101" s="111"/>
      <c r="I101" s="130"/>
      <c r="J101" s="111"/>
      <c r="K101" s="142"/>
      <c r="L101" s="111"/>
      <c r="M101" s="111"/>
      <c r="N101" s="111"/>
      <c r="O101" s="111"/>
      <c r="P101" s="111"/>
      <c r="Q101" s="111"/>
      <c r="R101" s="111"/>
      <c r="S101" s="111"/>
      <c r="T101" s="111"/>
      <c r="U101" s="111"/>
      <c r="V101" s="111"/>
      <c r="W101" s="111"/>
      <c r="X101" s="111"/>
      <c r="Y101" s="111"/>
      <c r="Z101" s="111"/>
    </row>
    <row r="102" spans="1:26" ht="15.75" hidden="1" customHeight="1" x14ac:dyDescent="0.15">
      <c r="A102" s="87"/>
      <c r="B102" s="87"/>
      <c r="C102" s="111"/>
      <c r="D102" s="111"/>
      <c r="E102" s="111"/>
      <c r="F102" s="111"/>
      <c r="G102" s="111"/>
      <c r="H102" s="111"/>
      <c r="I102" s="130"/>
      <c r="J102" s="111"/>
      <c r="K102" s="142"/>
      <c r="L102" s="111"/>
      <c r="M102" s="111"/>
      <c r="N102" s="111"/>
      <c r="O102" s="111"/>
      <c r="P102" s="111"/>
      <c r="Q102" s="111"/>
      <c r="R102" s="111"/>
      <c r="S102" s="111"/>
      <c r="T102" s="111"/>
      <c r="U102" s="111"/>
      <c r="V102" s="111"/>
      <c r="W102" s="111"/>
      <c r="X102" s="111"/>
      <c r="Y102" s="111"/>
      <c r="Z102" s="111"/>
    </row>
    <row r="103" spans="1:26" ht="15.75" hidden="1" customHeight="1" x14ac:dyDescent="0.15">
      <c r="A103" s="87"/>
      <c r="B103" s="87"/>
      <c r="C103" s="111"/>
      <c r="D103" s="111"/>
      <c r="E103" s="111"/>
      <c r="F103" s="111"/>
      <c r="G103" s="111"/>
      <c r="H103" s="111"/>
      <c r="I103" s="130"/>
      <c r="J103" s="111"/>
      <c r="K103" s="142"/>
      <c r="L103" s="111"/>
      <c r="M103" s="111"/>
      <c r="N103" s="111"/>
      <c r="O103" s="111"/>
      <c r="P103" s="111"/>
      <c r="Q103" s="111"/>
      <c r="R103" s="111"/>
      <c r="S103" s="111"/>
      <c r="T103" s="111"/>
      <c r="U103" s="111"/>
      <c r="V103" s="111"/>
      <c r="W103" s="111"/>
      <c r="X103" s="111"/>
      <c r="Y103" s="111"/>
      <c r="Z103" s="111"/>
    </row>
    <row r="104" spans="1:26" ht="15.75" hidden="1" customHeight="1" x14ac:dyDescent="0.15">
      <c r="A104" s="87"/>
      <c r="B104" s="87"/>
      <c r="C104" s="111"/>
      <c r="D104" s="111"/>
      <c r="E104" s="111"/>
      <c r="F104" s="111"/>
      <c r="G104" s="111"/>
      <c r="H104" s="111"/>
      <c r="I104" s="130"/>
      <c r="J104" s="111"/>
      <c r="K104" s="142"/>
      <c r="L104" s="111"/>
      <c r="M104" s="111"/>
      <c r="N104" s="111"/>
      <c r="O104" s="111"/>
      <c r="P104" s="111"/>
      <c r="Q104" s="111"/>
      <c r="R104" s="111"/>
      <c r="S104" s="111"/>
      <c r="T104" s="111"/>
      <c r="U104" s="111"/>
      <c r="V104" s="111"/>
      <c r="W104" s="111"/>
      <c r="X104" s="111"/>
      <c r="Y104" s="111"/>
      <c r="Z104" s="111"/>
    </row>
    <row r="105" spans="1:26" ht="15.75" hidden="1" customHeight="1" x14ac:dyDescent="0.15">
      <c r="A105" s="87"/>
      <c r="B105" s="87"/>
      <c r="C105" s="111"/>
      <c r="D105" s="111"/>
      <c r="E105" s="111"/>
      <c r="F105" s="111"/>
      <c r="G105" s="111"/>
      <c r="H105" s="111"/>
      <c r="I105" s="130"/>
      <c r="J105" s="111"/>
      <c r="K105" s="142"/>
      <c r="L105" s="111"/>
      <c r="M105" s="111"/>
      <c r="N105" s="111"/>
      <c r="O105" s="111"/>
      <c r="P105" s="111"/>
      <c r="Q105" s="111"/>
      <c r="R105" s="111"/>
      <c r="S105" s="111"/>
      <c r="T105" s="111"/>
      <c r="U105" s="111"/>
      <c r="V105" s="111"/>
      <c r="W105" s="111"/>
      <c r="X105" s="111"/>
      <c r="Y105" s="111"/>
      <c r="Z105" s="111"/>
    </row>
    <row r="106" spans="1:26" ht="15.75" hidden="1" customHeight="1" x14ac:dyDescent="0.15">
      <c r="A106" s="87"/>
      <c r="B106" s="87"/>
      <c r="C106" s="111"/>
      <c r="D106" s="111"/>
      <c r="E106" s="111"/>
      <c r="F106" s="111"/>
      <c r="G106" s="111"/>
      <c r="H106" s="111"/>
      <c r="I106" s="130"/>
      <c r="J106" s="111"/>
      <c r="K106" s="142"/>
      <c r="L106" s="111"/>
      <c r="M106" s="111"/>
      <c r="N106" s="111"/>
      <c r="O106" s="111"/>
      <c r="P106" s="111"/>
      <c r="Q106" s="111"/>
      <c r="R106" s="111"/>
      <c r="S106" s="111"/>
      <c r="T106" s="111"/>
      <c r="U106" s="111"/>
      <c r="V106" s="111"/>
      <c r="W106" s="111"/>
      <c r="X106" s="111"/>
      <c r="Y106" s="111"/>
      <c r="Z106" s="111"/>
    </row>
    <row r="107" spans="1:26" ht="15.75" hidden="1" customHeight="1" x14ac:dyDescent="0.15">
      <c r="A107" s="87"/>
      <c r="B107" s="87"/>
      <c r="C107" s="111"/>
      <c r="D107" s="111"/>
      <c r="E107" s="111"/>
      <c r="F107" s="111"/>
      <c r="G107" s="111"/>
      <c r="H107" s="111"/>
      <c r="I107" s="130"/>
      <c r="J107" s="111"/>
      <c r="K107" s="142"/>
      <c r="L107" s="111"/>
      <c r="M107" s="111"/>
      <c r="N107" s="111"/>
      <c r="O107" s="111"/>
      <c r="P107" s="111"/>
      <c r="Q107" s="111"/>
      <c r="R107" s="111"/>
      <c r="S107" s="111"/>
      <c r="T107" s="111"/>
      <c r="U107" s="111"/>
      <c r="V107" s="111"/>
      <c r="W107" s="111"/>
      <c r="X107" s="111"/>
      <c r="Y107" s="111"/>
      <c r="Z107" s="111"/>
    </row>
    <row r="108" spans="1:26" ht="20.100000000000001" customHeight="1" x14ac:dyDescent="0.15">
      <c r="A108" s="87"/>
      <c r="B108" s="87"/>
      <c r="C108" s="111"/>
      <c r="D108" s="111"/>
      <c r="E108" s="111"/>
      <c r="F108" s="111"/>
      <c r="G108" s="111"/>
      <c r="H108" s="111"/>
      <c r="I108" s="130"/>
      <c r="J108" s="111"/>
      <c r="K108" s="142"/>
      <c r="L108" s="111"/>
      <c r="M108" s="111"/>
      <c r="N108" s="111"/>
      <c r="O108" s="111"/>
      <c r="P108" s="111"/>
      <c r="Q108" s="111"/>
      <c r="R108" s="111"/>
      <c r="S108" s="111"/>
      <c r="T108" s="111"/>
      <c r="U108" s="111"/>
      <c r="V108" s="111"/>
      <c r="W108" s="111"/>
      <c r="X108" s="111"/>
      <c r="Y108" s="111"/>
      <c r="Z108" s="111"/>
    </row>
    <row r="109" spans="1:26" ht="20.100000000000001" customHeight="1" x14ac:dyDescent="0.15">
      <c r="A109" s="87"/>
      <c r="B109" s="87"/>
      <c r="C109" s="98" t="s">
        <v>124</v>
      </c>
      <c r="D109" s="99"/>
      <c r="E109" s="99"/>
      <c r="F109" s="99"/>
      <c r="G109" s="99"/>
      <c r="H109" s="100"/>
      <c r="Q109" s="143"/>
    </row>
    <row r="110" spans="1:26" ht="15" customHeight="1" x14ac:dyDescent="0.15">
      <c r="A110" s="87"/>
      <c r="B110" s="87"/>
      <c r="C110" s="144"/>
      <c r="D110" s="145"/>
      <c r="E110" s="145"/>
      <c r="F110" s="145"/>
      <c r="G110" s="145"/>
      <c r="H110" s="145"/>
      <c r="I110" s="146"/>
      <c r="J110" s="103"/>
      <c r="K110" s="146"/>
      <c r="L110" s="103"/>
      <c r="M110" s="103"/>
      <c r="N110" s="103"/>
      <c r="O110" s="103"/>
      <c r="P110" s="103"/>
      <c r="Q110" s="147"/>
      <c r="R110" s="103"/>
      <c r="S110" s="103"/>
      <c r="T110" s="103"/>
      <c r="U110" s="103"/>
      <c r="V110" s="103"/>
      <c r="W110" s="103"/>
      <c r="X110" s="103"/>
      <c r="Y110" s="103"/>
      <c r="Z110" s="104"/>
    </row>
    <row r="111" spans="1:26" ht="30" customHeight="1" x14ac:dyDescent="0.15">
      <c r="A111" s="87"/>
      <c r="B111" s="87"/>
      <c r="C111" s="144"/>
      <c r="D111" s="148" t="s">
        <v>185</v>
      </c>
      <c r="E111" s="148"/>
      <c r="F111" s="148"/>
      <c r="G111" s="148"/>
      <c r="H111" s="148"/>
      <c r="I111" s="148"/>
      <c r="J111" s="148"/>
      <c r="K111" s="148"/>
      <c r="L111" s="148"/>
      <c r="M111" s="148"/>
      <c r="N111" s="148"/>
      <c r="O111" s="148"/>
      <c r="P111" s="148"/>
      <c r="Q111" s="148"/>
      <c r="R111" s="148"/>
      <c r="S111" s="148"/>
      <c r="T111" s="148"/>
      <c r="U111" s="148"/>
      <c r="V111" s="148"/>
      <c r="W111" s="148"/>
      <c r="X111" s="148"/>
      <c r="Y111" s="148"/>
      <c r="Z111" s="110"/>
    </row>
    <row r="112" spans="1:26" ht="20.100000000000001" customHeight="1" x14ac:dyDescent="0.15">
      <c r="A112" s="87"/>
      <c r="B112" s="87"/>
      <c r="C112" s="105"/>
      <c r="D112" s="106">
        <v>1</v>
      </c>
      <c r="E112" s="82" t="s">
        <v>122</v>
      </c>
      <c r="I112" s="60"/>
      <c r="J112" s="60"/>
      <c r="K112" s="60"/>
      <c r="L112" s="60"/>
      <c r="M112" s="60"/>
      <c r="N112" s="60"/>
      <c r="O112" s="60"/>
      <c r="P112" s="60"/>
      <c r="Q112" s="64"/>
      <c r="R112" s="60"/>
      <c r="S112" s="60"/>
      <c r="T112" s="60"/>
      <c r="U112" s="60"/>
      <c r="V112" s="60"/>
      <c r="W112" s="60"/>
      <c r="X112" s="60"/>
      <c r="Y112" s="60"/>
      <c r="Z112" s="110"/>
    </row>
    <row r="113" spans="1:26" ht="20.100000000000001" customHeight="1" x14ac:dyDescent="0.15">
      <c r="A113" s="87"/>
      <c r="B113" s="87"/>
      <c r="C113" s="105"/>
      <c r="D113" s="106"/>
      <c r="E113" s="111"/>
      <c r="F113" s="111"/>
      <c r="G113" s="111"/>
      <c r="H113" s="111"/>
      <c r="I113" s="117"/>
      <c r="J113" s="113" t="s">
        <v>123</v>
      </c>
      <c r="K113" s="136"/>
      <c r="L113" s="112"/>
      <c r="M113" s="112"/>
      <c r="N113" s="112"/>
      <c r="O113" s="112"/>
      <c r="P113" s="112"/>
      <c r="Q113" s="149"/>
      <c r="R113" s="112"/>
      <c r="S113" s="112"/>
      <c r="T113" s="112"/>
      <c r="U113" s="112"/>
      <c r="V113" s="112"/>
      <c r="W113" s="112"/>
      <c r="X113" s="112"/>
      <c r="Y113" s="112"/>
      <c r="Z113" s="110"/>
    </row>
    <row r="114" spans="1:26" ht="20.100000000000001" customHeight="1" x14ac:dyDescent="0.15">
      <c r="A114" s="87">
        <f>IFERROR(IF(AND(TRIM($I114)&lt;&gt;"", NOT(OR(IFERROR(SEARCH(" ",$I114),0)&gt;0, IFERROR(SEARCH("　",$I114),0)&gt;0))),1001,0),3)</f>
        <v>0</v>
      </c>
      <c r="B114" s="87"/>
      <c r="C114" s="105"/>
      <c r="D114" s="106">
        <f>D112+1</f>
        <v>2</v>
      </c>
      <c r="E114" s="82" t="s">
        <v>172</v>
      </c>
      <c r="I114" s="60"/>
      <c r="J114" s="60"/>
      <c r="K114" s="60"/>
      <c r="L114" s="60"/>
      <c r="M114" s="60"/>
      <c r="N114" s="60"/>
      <c r="O114" s="60"/>
      <c r="P114" s="60"/>
      <c r="Q114" s="60"/>
      <c r="R114" s="60"/>
      <c r="S114" s="60"/>
      <c r="T114" s="60"/>
      <c r="U114" s="60"/>
      <c r="V114" s="60"/>
      <c r="W114" s="60"/>
      <c r="X114" s="60"/>
      <c r="Y114" s="60"/>
      <c r="Z114" s="110"/>
    </row>
    <row r="115" spans="1:26" ht="20.100000000000001" customHeight="1" x14ac:dyDescent="0.15">
      <c r="A115" s="87"/>
      <c r="B115" s="87"/>
      <c r="C115" s="105"/>
      <c r="D115" s="106"/>
      <c r="E115" s="111"/>
      <c r="F115" s="111"/>
      <c r="G115" s="111"/>
      <c r="H115" s="111"/>
      <c r="I115" s="117"/>
      <c r="J115" s="113" t="s">
        <v>164</v>
      </c>
      <c r="K115" s="113"/>
      <c r="L115" s="113"/>
      <c r="M115" s="113"/>
      <c r="N115" s="113"/>
      <c r="O115" s="113"/>
      <c r="P115" s="113"/>
      <c r="Q115" s="113"/>
      <c r="R115" s="113"/>
      <c r="S115" s="113"/>
      <c r="T115" s="113"/>
      <c r="U115" s="113"/>
      <c r="V115" s="113"/>
      <c r="W115" s="113"/>
      <c r="X115" s="113"/>
      <c r="Y115" s="113"/>
      <c r="Z115" s="110"/>
    </row>
    <row r="116" spans="1:26" ht="20.100000000000001" customHeight="1" x14ac:dyDescent="0.15">
      <c r="A116" s="87">
        <f>IFERROR(IF(AND(TRIM($I116)&lt;&gt;"", NOT(OR(IFERROR(SEARCH(" ",$I116),0)&gt;0, IFERROR(SEARCH("　",$I116),0)&gt;0))),1001,0),3)</f>
        <v>0</v>
      </c>
      <c r="B116" s="87"/>
      <c r="C116" s="105"/>
      <c r="D116" s="106">
        <f>D114+1</f>
        <v>3</v>
      </c>
      <c r="E116" s="82" t="s">
        <v>173</v>
      </c>
      <c r="I116" s="60"/>
      <c r="J116" s="60"/>
      <c r="K116" s="60"/>
      <c r="L116" s="60"/>
      <c r="M116" s="60"/>
      <c r="N116" s="60"/>
      <c r="O116" s="60"/>
      <c r="P116" s="60"/>
      <c r="Q116" s="60"/>
      <c r="R116" s="60"/>
      <c r="S116" s="60"/>
      <c r="T116" s="60"/>
      <c r="U116" s="60"/>
      <c r="V116" s="60"/>
      <c r="W116" s="60"/>
      <c r="X116" s="60"/>
      <c r="Y116" s="60"/>
      <c r="Z116" s="110"/>
    </row>
    <row r="117" spans="1:26" ht="20.100000000000001" customHeight="1" x14ac:dyDescent="0.15">
      <c r="A117" s="87"/>
      <c r="B117" s="87"/>
      <c r="C117" s="105"/>
      <c r="D117" s="111"/>
      <c r="E117" s="111"/>
      <c r="F117" s="111"/>
      <c r="G117" s="111"/>
      <c r="H117" s="111"/>
      <c r="I117" s="117"/>
      <c r="J117" s="113" t="s">
        <v>5</v>
      </c>
      <c r="K117" s="113"/>
      <c r="L117" s="113"/>
      <c r="M117" s="113"/>
      <c r="N117" s="113"/>
      <c r="O117" s="113"/>
      <c r="P117" s="113"/>
      <c r="Q117" s="113"/>
      <c r="R117" s="113"/>
      <c r="S117" s="113"/>
      <c r="T117" s="113"/>
      <c r="U117" s="113"/>
      <c r="V117" s="113"/>
      <c r="W117" s="113"/>
      <c r="X117" s="113"/>
      <c r="Y117" s="113"/>
      <c r="Z117" s="110"/>
    </row>
    <row r="118" spans="1:26" ht="20.100000000000001" customHeight="1" x14ac:dyDescent="0.15">
      <c r="A118" s="87"/>
      <c r="B118" s="87"/>
      <c r="C118" s="105"/>
      <c r="D118" s="106">
        <f>D116+1</f>
        <v>4</v>
      </c>
      <c r="E118" s="82" t="s">
        <v>0</v>
      </c>
      <c r="I118" s="69"/>
      <c r="J118" s="70"/>
      <c r="K118" s="70"/>
      <c r="L118" s="70"/>
      <c r="M118" s="70"/>
      <c r="N118" s="111"/>
      <c r="O118" s="111"/>
      <c r="P118" s="111"/>
      <c r="Q118" s="111"/>
      <c r="R118" s="111"/>
      <c r="S118" s="111"/>
      <c r="T118" s="111"/>
      <c r="U118" s="111"/>
      <c r="V118" s="111"/>
      <c r="W118" s="111"/>
      <c r="X118" s="111"/>
      <c r="Y118" s="111"/>
      <c r="Z118" s="110"/>
    </row>
    <row r="119" spans="1:26" ht="20.100000000000001" customHeight="1" x14ac:dyDescent="0.15">
      <c r="A119" s="87"/>
      <c r="B119" s="87"/>
      <c r="C119" s="105"/>
      <c r="D119" s="106"/>
      <c r="E119" s="111"/>
      <c r="F119" s="111"/>
      <c r="G119" s="111"/>
      <c r="H119" s="111"/>
      <c r="I119" s="108"/>
      <c r="J119" s="113" t="s">
        <v>200</v>
      </c>
      <c r="K119" s="112"/>
      <c r="L119" s="112"/>
      <c r="M119" s="112"/>
      <c r="N119" s="112"/>
      <c r="O119" s="112"/>
      <c r="P119" s="112"/>
      <c r="Q119" s="112"/>
      <c r="R119" s="112"/>
      <c r="S119" s="112"/>
      <c r="T119" s="112"/>
      <c r="U119" s="112"/>
      <c r="V119" s="112"/>
      <c r="W119" s="112"/>
      <c r="X119" s="112"/>
      <c r="Y119" s="112"/>
      <c r="Z119" s="110"/>
    </row>
    <row r="120" spans="1:26" ht="20.100000000000001" customHeight="1" x14ac:dyDescent="0.15">
      <c r="A120" s="87">
        <f>IFERROR(IF(AND(TRIM($I120)&lt;&gt;"", AND(OR(ISERROR(FIND("@"&amp;LEFT($I120,3)&amp;"@", 都道府県3))=FALSE, ISERROR(FIND("@"&amp;LEFT($I120,4)&amp;"@",都道府県4))=FALSE))=FALSE),1001,0),3)</f>
        <v>0</v>
      </c>
      <c r="B120" s="87"/>
      <c r="C120" s="105"/>
      <c r="D120" s="106">
        <f>D118+1</f>
        <v>5</v>
      </c>
      <c r="E120" s="82" t="s">
        <v>125</v>
      </c>
      <c r="I120" s="61"/>
      <c r="J120" s="61"/>
      <c r="K120" s="61"/>
      <c r="L120" s="61"/>
      <c r="M120" s="61"/>
      <c r="N120" s="61"/>
      <c r="O120" s="61"/>
      <c r="P120" s="61"/>
      <c r="Q120" s="62"/>
      <c r="R120" s="61"/>
      <c r="S120" s="61"/>
      <c r="T120" s="61"/>
      <c r="U120" s="61"/>
      <c r="V120" s="61"/>
      <c r="W120" s="61"/>
      <c r="X120" s="61"/>
      <c r="Y120" s="61"/>
      <c r="Z120" s="110"/>
    </row>
    <row r="121" spans="1:26" ht="20.100000000000001" customHeight="1" x14ac:dyDescent="0.15">
      <c r="A121" s="87"/>
      <c r="B121" s="87"/>
      <c r="C121" s="105"/>
      <c r="D121" s="106"/>
      <c r="E121" s="111"/>
      <c r="F121" s="111"/>
      <c r="G121" s="111"/>
      <c r="H121" s="111"/>
      <c r="I121" s="108"/>
      <c r="J121" s="113" t="s">
        <v>170</v>
      </c>
      <c r="K121" s="112"/>
      <c r="L121" s="112"/>
      <c r="M121" s="112"/>
      <c r="N121" s="112"/>
      <c r="O121" s="112"/>
      <c r="P121" s="112"/>
      <c r="Q121" s="112"/>
      <c r="R121" s="112"/>
      <c r="S121" s="112"/>
      <c r="T121" s="112"/>
      <c r="U121" s="112"/>
      <c r="V121" s="112"/>
      <c r="W121" s="112"/>
      <c r="X121" s="112"/>
      <c r="Y121" s="112"/>
      <c r="Z121" s="110"/>
    </row>
    <row r="122" spans="1:26" ht="20.100000000000001" customHeight="1" x14ac:dyDescent="0.15">
      <c r="A122" s="87">
        <f>IFERROR(IF(AND(TRIM($I122)&lt;&gt;"", NOT(AND(ISNUMBER(VALUE(SUBSTITUTE($I122,"-",""))), IFERROR(SEARCH("-",$I122),0)&gt;0))),1001,0),3)</f>
        <v>0</v>
      </c>
      <c r="B122" s="87"/>
      <c r="C122" s="105"/>
      <c r="D122" s="106">
        <f>D120+1</f>
        <v>6</v>
      </c>
      <c r="E122" s="82" t="s">
        <v>3</v>
      </c>
      <c r="I122" s="60"/>
      <c r="J122" s="60"/>
      <c r="K122" s="60"/>
      <c r="L122" s="60"/>
      <c r="M122" s="60"/>
      <c r="O122" s="118" t="s">
        <v>118</v>
      </c>
      <c r="P122" s="1"/>
      <c r="Q122" s="82" t="s">
        <v>119</v>
      </c>
      <c r="Y122" s="112"/>
      <c r="Z122" s="110"/>
    </row>
    <row r="123" spans="1:26" ht="20.100000000000001" customHeight="1" x14ac:dyDescent="0.15">
      <c r="A123" s="87"/>
      <c r="B123" s="87"/>
      <c r="C123" s="114"/>
      <c r="D123" s="111"/>
      <c r="E123" s="111"/>
      <c r="F123" s="111"/>
      <c r="G123" s="111"/>
      <c r="H123" s="111"/>
      <c r="I123" s="108"/>
      <c r="J123" s="113" t="s">
        <v>171</v>
      </c>
      <c r="K123" s="112"/>
      <c r="L123" s="112"/>
      <c r="M123" s="112"/>
      <c r="N123" s="112"/>
      <c r="O123" s="112"/>
      <c r="P123" s="112"/>
      <c r="Q123" s="112"/>
      <c r="R123" s="112"/>
      <c r="S123" s="112"/>
      <c r="T123" s="112"/>
      <c r="U123" s="112"/>
      <c r="V123" s="112"/>
      <c r="W123" s="112"/>
      <c r="X123" s="112"/>
      <c r="Y123" s="112"/>
      <c r="Z123" s="110"/>
    </row>
    <row r="124" spans="1:26" ht="20.100000000000001" customHeight="1" x14ac:dyDescent="0.15">
      <c r="A124" s="87">
        <f>IFERROR(IF(AND(TRIM($I124)&lt;&gt;"", NOT(AND(ISNUMBER(VALUE(SUBSTITUTE($I124,"-",""))), IFERROR(SEARCH("-",$I124),0)&gt;0))),1001,0),3)</f>
        <v>0</v>
      </c>
      <c r="B124" s="87"/>
      <c r="C124" s="105"/>
      <c r="D124" s="106">
        <f>D122+1</f>
        <v>7</v>
      </c>
      <c r="E124" s="82" t="s">
        <v>4</v>
      </c>
      <c r="I124" s="60"/>
      <c r="J124" s="60"/>
      <c r="K124" s="60"/>
      <c r="L124" s="60"/>
      <c r="M124" s="60"/>
      <c r="N124" s="112"/>
      <c r="O124" s="112"/>
      <c r="P124" s="112"/>
      <c r="Q124" s="112"/>
      <c r="R124" s="112"/>
      <c r="S124" s="112"/>
      <c r="T124" s="112"/>
      <c r="U124" s="112"/>
      <c r="V124" s="112"/>
      <c r="W124" s="112"/>
      <c r="X124" s="112"/>
      <c r="Y124" s="112"/>
      <c r="Z124" s="110"/>
    </row>
    <row r="125" spans="1:26" ht="20.100000000000001" customHeight="1" x14ac:dyDescent="0.15">
      <c r="A125" s="87"/>
      <c r="B125" s="87"/>
      <c r="C125" s="114"/>
      <c r="D125" s="111"/>
      <c r="E125" s="111"/>
      <c r="F125" s="111"/>
      <c r="G125" s="111"/>
      <c r="H125" s="111"/>
      <c r="I125" s="108"/>
      <c r="J125" s="113" t="s">
        <v>171</v>
      </c>
      <c r="K125" s="112"/>
      <c r="L125" s="112"/>
      <c r="M125" s="112"/>
      <c r="N125" s="112"/>
      <c r="O125" s="112"/>
      <c r="P125" s="112"/>
      <c r="Q125" s="112"/>
      <c r="R125" s="112"/>
      <c r="S125" s="112"/>
      <c r="T125" s="112"/>
      <c r="U125" s="112"/>
      <c r="V125" s="112"/>
      <c r="W125" s="112"/>
      <c r="X125" s="112"/>
      <c r="Y125" s="112"/>
      <c r="Z125" s="110"/>
    </row>
    <row r="126" spans="1:26" ht="20.100000000000001" customHeight="1" x14ac:dyDescent="0.15">
      <c r="A126" s="87">
        <f>IFERROR(IF(AND(TRIM($I126)&lt;&gt;"", NOT(IFERROR(SEARCH("@",$I126),0)&gt;0)),1001,0),3)</f>
        <v>0</v>
      </c>
      <c r="B126" s="87"/>
      <c r="C126" s="105"/>
      <c r="D126" s="106">
        <f>D124+1</f>
        <v>8</v>
      </c>
      <c r="E126" s="82" t="s">
        <v>126</v>
      </c>
      <c r="I126" s="60"/>
      <c r="J126" s="60"/>
      <c r="K126" s="60"/>
      <c r="L126" s="60"/>
      <c r="M126" s="60"/>
      <c r="N126" s="60"/>
      <c r="O126" s="60"/>
      <c r="P126" s="60"/>
      <c r="Q126" s="79"/>
      <c r="R126" s="60"/>
      <c r="S126" s="60"/>
      <c r="T126" s="60"/>
      <c r="U126" s="60"/>
      <c r="V126" s="60"/>
      <c r="W126" s="60"/>
      <c r="X126" s="60"/>
      <c r="Y126" s="60"/>
      <c r="Z126" s="110"/>
    </row>
    <row r="127" spans="1:26" ht="20.100000000000001" customHeight="1" x14ac:dyDescent="0.15">
      <c r="A127" s="87"/>
      <c r="B127" s="87"/>
      <c r="C127" s="114"/>
      <c r="D127" s="111"/>
      <c r="E127" s="111"/>
      <c r="F127" s="111"/>
      <c r="G127" s="111"/>
      <c r="H127" s="111"/>
      <c r="I127" s="108"/>
      <c r="J127" s="119" t="s">
        <v>198</v>
      </c>
      <c r="K127" s="136"/>
      <c r="L127" s="112"/>
      <c r="M127" s="112"/>
      <c r="N127" s="112"/>
      <c r="O127" s="112"/>
      <c r="P127" s="112"/>
      <c r="Q127" s="137"/>
      <c r="R127" s="112"/>
      <c r="S127" s="112"/>
      <c r="T127" s="112"/>
      <c r="U127" s="112"/>
      <c r="V127" s="112"/>
      <c r="W127" s="112"/>
      <c r="X127" s="112"/>
      <c r="Y127" s="112"/>
      <c r="Z127" s="110"/>
    </row>
    <row r="128" spans="1:26" ht="20.100000000000001" customHeight="1" x14ac:dyDescent="0.15">
      <c r="A128" s="87"/>
      <c r="B128" s="87"/>
      <c r="C128" s="125"/>
      <c r="D128" s="126"/>
      <c r="E128" s="126"/>
      <c r="F128" s="126"/>
      <c r="G128" s="126"/>
      <c r="H128" s="126"/>
      <c r="I128" s="128"/>
      <c r="J128" s="127"/>
      <c r="K128" s="128"/>
      <c r="L128" s="127"/>
      <c r="M128" s="127"/>
      <c r="N128" s="127"/>
      <c r="O128" s="127"/>
      <c r="P128" s="127"/>
      <c r="Q128" s="150"/>
      <c r="R128" s="127"/>
      <c r="S128" s="127"/>
      <c r="T128" s="127"/>
      <c r="U128" s="127"/>
      <c r="V128" s="127"/>
      <c r="W128" s="127"/>
      <c r="X128" s="127"/>
      <c r="Y128" s="127"/>
      <c r="Z128" s="129"/>
    </row>
    <row r="129" spans="1:26" ht="20.100000000000001" customHeight="1" x14ac:dyDescent="0.15">
      <c r="A129" s="87"/>
      <c r="B129" s="87"/>
      <c r="C129" s="111"/>
      <c r="D129" s="111"/>
      <c r="E129" s="111"/>
      <c r="F129" s="111"/>
      <c r="G129" s="111"/>
      <c r="H129" s="111"/>
      <c r="I129" s="131"/>
      <c r="J129" s="131"/>
      <c r="K129" s="131"/>
      <c r="L129" s="131"/>
      <c r="M129" s="131"/>
      <c r="N129" s="131"/>
      <c r="O129" s="131"/>
      <c r="P129" s="131"/>
      <c r="Q129" s="151"/>
      <c r="R129" s="131"/>
      <c r="S129" s="131"/>
      <c r="T129" s="131"/>
      <c r="U129" s="131"/>
      <c r="V129" s="131"/>
      <c r="W129" s="131"/>
      <c r="X129" s="131"/>
      <c r="Y129" s="131"/>
      <c r="Z129" s="111"/>
    </row>
    <row r="130" spans="1:26" ht="15.75" hidden="1" customHeight="1" x14ac:dyDescent="0.15">
      <c r="A130" s="87"/>
      <c r="B130" s="87"/>
      <c r="C130" s="111"/>
      <c r="D130" s="111"/>
      <c r="E130" s="111"/>
      <c r="F130" s="111"/>
      <c r="G130" s="111"/>
      <c r="H130" s="111"/>
      <c r="I130" s="131"/>
      <c r="J130" s="131"/>
      <c r="K130" s="131"/>
      <c r="L130" s="131"/>
      <c r="M130" s="131"/>
      <c r="N130" s="131"/>
      <c r="O130" s="131"/>
      <c r="P130" s="131"/>
      <c r="Q130" s="151"/>
      <c r="R130" s="131"/>
      <c r="S130" s="131"/>
      <c r="T130" s="131"/>
      <c r="U130" s="131"/>
      <c r="V130" s="131"/>
      <c r="W130" s="131"/>
      <c r="X130" s="131"/>
      <c r="Y130" s="131"/>
      <c r="Z130" s="111"/>
    </row>
    <row r="131" spans="1:26" ht="15.75" hidden="1" customHeight="1" x14ac:dyDescent="0.15">
      <c r="A131" s="87"/>
      <c r="B131" s="87"/>
      <c r="C131" s="111"/>
      <c r="D131" s="111"/>
      <c r="E131" s="111"/>
      <c r="F131" s="111"/>
      <c r="G131" s="111"/>
      <c r="H131" s="111"/>
      <c r="I131" s="131"/>
      <c r="J131" s="131"/>
      <c r="K131" s="131"/>
      <c r="L131" s="131"/>
      <c r="M131" s="131"/>
      <c r="N131" s="131"/>
      <c r="O131" s="131"/>
      <c r="P131" s="131"/>
      <c r="Q131" s="151"/>
      <c r="R131" s="131"/>
      <c r="S131" s="131"/>
      <c r="T131" s="131"/>
      <c r="U131" s="131"/>
      <c r="V131" s="131"/>
      <c r="W131" s="131"/>
      <c r="X131" s="131"/>
      <c r="Y131" s="131"/>
      <c r="Z131" s="111"/>
    </row>
    <row r="132" spans="1:26" ht="15.75" hidden="1" customHeight="1" x14ac:dyDescent="0.15">
      <c r="A132" s="87"/>
      <c r="B132" s="87"/>
      <c r="C132" s="111"/>
      <c r="D132" s="111"/>
      <c r="E132" s="111"/>
      <c r="F132" s="111"/>
      <c r="G132" s="111"/>
      <c r="H132" s="111"/>
      <c r="I132" s="131"/>
      <c r="J132" s="131"/>
      <c r="K132" s="131"/>
      <c r="L132" s="131"/>
      <c r="M132" s="131"/>
      <c r="N132" s="131"/>
      <c r="O132" s="131"/>
      <c r="P132" s="131"/>
      <c r="Q132" s="151"/>
      <c r="R132" s="131"/>
      <c r="S132" s="131"/>
      <c r="T132" s="131"/>
      <c r="U132" s="131"/>
      <c r="V132" s="131"/>
      <c r="W132" s="131"/>
      <c r="X132" s="131"/>
      <c r="Y132" s="131"/>
      <c r="Z132" s="111"/>
    </row>
    <row r="133" spans="1:26" ht="15.75" hidden="1" customHeight="1" x14ac:dyDescent="0.15">
      <c r="A133" s="87"/>
      <c r="B133" s="87"/>
      <c r="C133" s="111"/>
      <c r="D133" s="111"/>
      <c r="E133" s="111"/>
      <c r="F133" s="111"/>
      <c r="G133" s="111"/>
      <c r="H133" s="111"/>
      <c r="I133" s="131"/>
      <c r="J133" s="131"/>
      <c r="K133" s="131"/>
      <c r="L133" s="131"/>
      <c r="M133" s="131"/>
      <c r="N133" s="131"/>
      <c r="O133" s="131"/>
      <c r="P133" s="131"/>
      <c r="Q133" s="151"/>
      <c r="R133" s="131"/>
      <c r="S133" s="131"/>
      <c r="T133" s="131"/>
      <c r="U133" s="131"/>
      <c r="V133" s="131"/>
      <c r="W133" s="131"/>
      <c r="X133" s="131"/>
      <c r="Y133" s="131"/>
      <c r="Z133" s="111"/>
    </row>
    <row r="134" spans="1:26" ht="15.75" hidden="1" customHeight="1" x14ac:dyDescent="0.15">
      <c r="A134" s="87"/>
      <c r="B134" s="87"/>
      <c r="C134" s="111"/>
      <c r="D134" s="111"/>
      <c r="E134" s="111"/>
      <c r="F134" s="111"/>
      <c r="G134" s="111"/>
      <c r="H134" s="111"/>
      <c r="I134" s="131"/>
      <c r="J134" s="131"/>
      <c r="K134" s="131"/>
      <c r="L134" s="131"/>
      <c r="M134" s="131"/>
      <c r="N134" s="131"/>
      <c r="O134" s="131"/>
      <c r="P134" s="131"/>
      <c r="Q134" s="151"/>
      <c r="R134" s="131"/>
      <c r="S134" s="131"/>
      <c r="T134" s="131"/>
      <c r="U134" s="131"/>
      <c r="V134" s="131"/>
      <c r="W134" s="131"/>
      <c r="X134" s="131"/>
      <c r="Y134" s="131"/>
      <c r="Z134" s="111"/>
    </row>
    <row r="135" spans="1:26" ht="15.75" hidden="1" customHeight="1" x14ac:dyDescent="0.15">
      <c r="A135" s="87"/>
      <c r="B135" s="87"/>
      <c r="C135" s="111"/>
      <c r="D135" s="111"/>
      <c r="E135" s="111"/>
      <c r="F135" s="111"/>
      <c r="G135" s="111"/>
      <c r="H135" s="111"/>
      <c r="I135" s="131"/>
      <c r="J135" s="131"/>
      <c r="K135" s="131"/>
      <c r="L135" s="131"/>
      <c r="M135" s="131"/>
      <c r="N135" s="131"/>
      <c r="O135" s="131"/>
      <c r="P135" s="131"/>
      <c r="Q135" s="151"/>
      <c r="R135" s="131"/>
      <c r="S135" s="131"/>
      <c r="T135" s="131"/>
      <c r="U135" s="131"/>
      <c r="V135" s="131"/>
      <c r="W135" s="131"/>
      <c r="X135" s="131"/>
      <c r="Y135" s="131"/>
      <c r="Z135" s="111"/>
    </row>
    <row r="136" spans="1:26" ht="15.75" hidden="1" customHeight="1" x14ac:dyDescent="0.15">
      <c r="A136" s="87"/>
      <c r="B136" s="87"/>
      <c r="C136" s="111"/>
      <c r="D136" s="111"/>
      <c r="E136" s="111"/>
      <c r="F136" s="111"/>
      <c r="G136" s="111"/>
      <c r="H136" s="111"/>
      <c r="I136" s="131"/>
      <c r="J136" s="131"/>
      <c r="K136" s="131"/>
      <c r="L136" s="131"/>
      <c r="M136" s="131"/>
      <c r="N136" s="131"/>
      <c r="O136" s="131"/>
      <c r="P136" s="131"/>
      <c r="Q136" s="151"/>
      <c r="R136" s="131"/>
      <c r="S136" s="131"/>
      <c r="T136" s="131"/>
      <c r="U136" s="131"/>
      <c r="V136" s="131"/>
      <c r="W136" s="131"/>
      <c r="X136" s="131"/>
      <c r="Y136" s="131"/>
      <c r="Z136" s="111"/>
    </row>
    <row r="137" spans="1:26" ht="15.75" hidden="1" customHeight="1" x14ac:dyDescent="0.15">
      <c r="A137" s="87"/>
      <c r="B137" s="87"/>
      <c r="C137" s="111"/>
      <c r="D137" s="111"/>
      <c r="E137" s="111"/>
      <c r="F137" s="111"/>
      <c r="G137" s="111"/>
      <c r="H137" s="111"/>
      <c r="I137" s="131"/>
      <c r="J137" s="131"/>
      <c r="K137" s="131"/>
      <c r="L137" s="131"/>
      <c r="M137" s="131"/>
      <c r="N137" s="131"/>
      <c r="O137" s="131"/>
      <c r="P137" s="131"/>
      <c r="Q137" s="151"/>
      <c r="R137" s="131"/>
      <c r="S137" s="131"/>
      <c r="T137" s="131"/>
      <c r="U137" s="131"/>
      <c r="V137" s="131"/>
      <c r="W137" s="131"/>
      <c r="X137" s="131"/>
      <c r="Y137" s="131"/>
      <c r="Z137" s="111"/>
    </row>
    <row r="138" spans="1:26" ht="15.75" hidden="1" customHeight="1" x14ac:dyDescent="0.15">
      <c r="A138" s="87"/>
      <c r="B138" s="87"/>
      <c r="C138" s="111"/>
      <c r="D138" s="111"/>
      <c r="E138" s="111"/>
      <c r="F138" s="111"/>
      <c r="G138" s="111"/>
      <c r="H138" s="111"/>
      <c r="I138" s="131"/>
      <c r="J138" s="131"/>
      <c r="K138" s="131"/>
      <c r="L138" s="131"/>
      <c r="M138" s="131"/>
      <c r="N138" s="131"/>
      <c r="O138" s="131"/>
      <c r="P138" s="131"/>
      <c r="Q138" s="151"/>
      <c r="R138" s="131"/>
      <c r="S138" s="131"/>
      <c r="T138" s="131"/>
      <c r="U138" s="131"/>
      <c r="V138" s="131"/>
      <c r="W138" s="131"/>
      <c r="X138" s="131"/>
      <c r="Y138" s="131"/>
      <c r="Z138" s="111"/>
    </row>
    <row r="139" spans="1:26" ht="15.75" hidden="1" customHeight="1" x14ac:dyDescent="0.15">
      <c r="A139" s="87"/>
      <c r="B139" s="87"/>
      <c r="C139" s="111"/>
      <c r="D139" s="111"/>
      <c r="E139" s="111"/>
      <c r="F139" s="111"/>
      <c r="G139" s="111"/>
      <c r="H139" s="111"/>
      <c r="I139" s="131"/>
      <c r="J139" s="131"/>
      <c r="K139" s="131"/>
      <c r="L139" s="131"/>
      <c r="M139" s="131"/>
      <c r="N139" s="131"/>
      <c r="O139" s="131"/>
      <c r="P139" s="131"/>
      <c r="Q139" s="151"/>
      <c r="R139" s="131"/>
      <c r="S139" s="131"/>
      <c r="T139" s="131"/>
      <c r="U139" s="131"/>
      <c r="V139" s="131"/>
      <c r="W139" s="131"/>
      <c r="X139" s="131"/>
      <c r="Y139" s="131"/>
      <c r="Z139" s="111"/>
    </row>
    <row r="140" spans="1:26" ht="15.75" hidden="1" customHeight="1" x14ac:dyDescent="0.15">
      <c r="A140" s="87"/>
      <c r="B140" s="87"/>
      <c r="C140" s="111"/>
      <c r="D140" s="111"/>
      <c r="E140" s="111"/>
      <c r="F140" s="111"/>
      <c r="G140" s="111"/>
      <c r="H140" s="111"/>
      <c r="I140" s="131"/>
      <c r="J140" s="131"/>
      <c r="K140" s="131"/>
      <c r="L140" s="131"/>
      <c r="M140" s="131"/>
      <c r="N140" s="131"/>
      <c r="O140" s="131"/>
      <c r="P140" s="131"/>
      <c r="Q140" s="151"/>
      <c r="R140" s="131"/>
      <c r="S140" s="131"/>
      <c r="T140" s="131"/>
      <c r="U140" s="131"/>
      <c r="V140" s="131"/>
      <c r="W140" s="131"/>
      <c r="X140" s="131"/>
      <c r="Y140" s="131"/>
      <c r="Z140" s="111"/>
    </row>
    <row r="141" spans="1:26" ht="15.75" hidden="1" customHeight="1" x14ac:dyDescent="0.15">
      <c r="A141" s="87"/>
      <c r="B141" s="87"/>
      <c r="C141" s="111"/>
      <c r="D141" s="111"/>
      <c r="E141" s="111"/>
      <c r="F141" s="111"/>
      <c r="G141" s="111"/>
      <c r="H141" s="111"/>
      <c r="I141" s="131"/>
      <c r="J141" s="131"/>
      <c r="K141" s="131"/>
      <c r="L141" s="131"/>
      <c r="M141" s="131"/>
      <c r="N141" s="131"/>
      <c r="O141" s="131"/>
      <c r="P141" s="131"/>
      <c r="Q141" s="151"/>
      <c r="R141" s="131"/>
      <c r="S141" s="131"/>
      <c r="T141" s="131"/>
      <c r="U141" s="131"/>
      <c r="V141" s="131"/>
      <c r="W141" s="131"/>
      <c r="X141" s="131"/>
      <c r="Y141" s="131"/>
      <c r="Z141" s="111"/>
    </row>
    <row r="142" spans="1:26" ht="15.75" hidden="1" customHeight="1" x14ac:dyDescent="0.15">
      <c r="A142" s="87"/>
      <c r="B142" s="87"/>
      <c r="C142" s="111"/>
      <c r="D142" s="111"/>
      <c r="E142" s="111"/>
      <c r="F142" s="111"/>
      <c r="G142" s="111"/>
      <c r="H142" s="111"/>
      <c r="I142" s="131"/>
      <c r="J142" s="131"/>
      <c r="K142" s="131"/>
      <c r="L142" s="131"/>
      <c r="M142" s="131"/>
      <c r="N142" s="131"/>
      <c r="O142" s="131"/>
      <c r="P142" s="131"/>
      <c r="Q142" s="151"/>
      <c r="R142" s="131"/>
      <c r="S142" s="131"/>
      <c r="T142" s="131"/>
      <c r="U142" s="131"/>
      <c r="V142" s="131"/>
      <c r="W142" s="131"/>
      <c r="X142" s="131"/>
      <c r="Y142" s="131"/>
      <c r="Z142" s="111"/>
    </row>
    <row r="143" spans="1:26" ht="15.75" hidden="1" customHeight="1" x14ac:dyDescent="0.15">
      <c r="A143" s="87"/>
      <c r="B143" s="87"/>
      <c r="C143" s="111"/>
      <c r="D143" s="111"/>
      <c r="E143" s="111"/>
      <c r="F143" s="111"/>
      <c r="G143" s="111"/>
      <c r="H143" s="111"/>
      <c r="I143" s="131"/>
      <c r="J143" s="131"/>
      <c r="K143" s="131"/>
      <c r="L143" s="131"/>
      <c r="M143" s="131"/>
      <c r="N143" s="131"/>
      <c r="O143" s="131"/>
      <c r="P143" s="131"/>
      <c r="Q143" s="151"/>
      <c r="R143" s="131"/>
      <c r="S143" s="131"/>
      <c r="T143" s="131"/>
      <c r="U143" s="131"/>
      <c r="V143" s="131"/>
      <c r="W143" s="131"/>
      <c r="X143" s="131"/>
      <c r="Y143" s="131"/>
      <c r="Z143" s="111"/>
    </row>
    <row r="144" spans="1:26" ht="15.75" hidden="1" customHeight="1" x14ac:dyDescent="0.15">
      <c r="A144" s="87"/>
      <c r="B144" s="87"/>
      <c r="C144" s="111"/>
      <c r="D144" s="111"/>
      <c r="E144" s="111"/>
      <c r="F144" s="111"/>
      <c r="G144" s="111"/>
      <c r="H144" s="111"/>
      <c r="I144" s="131"/>
      <c r="J144" s="131"/>
      <c r="K144" s="131"/>
      <c r="L144" s="131"/>
      <c r="M144" s="131"/>
      <c r="N144" s="131"/>
      <c r="O144" s="131"/>
      <c r="P144" s="131"/>
      <c r="Q144" s="151"/>
      <c r="R144" s="131"/>
      <c r="S144" s="131"/>
      <c r="T144" s="131"/>
      <c r="U144" s="131"/>
      <c r="V144" s="131"/>
      <c r="W144" s="131"/>
      <c r="X144" s="131"/>
      <c r="Y144" s="131"/>
      <c r="Z144" s="111"/>
    </row>
    <row r="145" spans="1:26" ht="15.75" hidden="1" customHeight="1" x14ac:dyDescent="0.15">
      <c r="A145" s="87"/>
      <c r="B145" s="87"/>
      <c r="C145" s="111"/>
      <c r="D145" s="111"/>
      <c r="E145" s="111"/>
      <c r="F145" s="111"/>
      <c r="G145" s="111"/>
      <c r="H145" s="111"/>
      <c r="I145" s="131"/>
      <c r="J145" s="131"/>
      <c r="K145" s="131"/>
      <c r="L145" s="131"/>
      <c r="M145" s="131"/>
      <c r="N145" s="131"/>
      <c r="O145" s="131"/>
      <c r="P145" s="131"/>
      <c r="Q145" s="151"/>
      <c r="R145" s="131"/>
      <c r="S145" s="131"/>
      <c r="T145" s="131"/>
      <c r="U145" s="131"/>
      <c r="V145" s="131"/>
      <c r="W145" s="131"/>
      <c r="X145" s="131"/>
      <c r="Y145" s="131"/>
      <c r="Z145" s="111"/>
    </row>
    <row r="146" spans="1:26" ht="15.75" hidden="1" customHeight="1" x14ac:dyDescent="0.15">
      <c r="A146" s="87"/>
      <c r="B146" s="87"/>
      <c r="C146" s="111"/>
      <c r="D146" s="111"/>
      <c r="E146" s="111"/>
      <c r="F146" s="111"/>
      <c r="G146" s="111"/>
      <c r="H146" s="111"/>
      <c r="I146" s="131"/>
      <c r="J146" s="131"/>
      <c r="K146" s="131"/>
      <c r="L146" s="131"/>
      <c r="M146" s="131"/>
      <c r="N146" s="131"/>
      <c r="O146" s="131"/>
      <c r="P146" s="131"/>
      <c r="Q146" s="151"/>
      <c r="R146" s="131"/>
      <c r="S146" s="131"/>
      <c r="T146" s="131"/>
      <c r="U146" s="131"/>
      <c r="V146" s="131"/>
      <c r="W146" s="131"/>
      <c r="X146" s="131"/>
      <c r="Y146" s="131"/>
      <c r="Z146" s="111"/>
    </row>
    <row r="147" spans="1:26" ht="15.75" hidden="1" customHeight="1" x14ac:dyDescent="0.15">
      <c r="A147" s="87"/>
      <c r="B147" s="87"/>
      <c r="C147" s="111"/>
      <c r="D147" s="111"/>
      <c r="E147" s="111"/>
      <c r="F147" s="111"/>
      <c r="G147" s="111"/>
      <c r="H147" s="111"/>
      <c r="I147" s="131"/>
      <c r="J147" s="131"/>
      <c r="K147" s="131"/>
      <c r="L147" s="131"/>
      <c r="M147" s="131"/>
      <c r="N147" s="131"/>
      <c r="O147" s="131"/>
      <c r="P147" s="131"/>
      <c r="Q147" s="151"/>
      <c r="R147" s="131"/>
      <c r="S147" s="131"/>
      <c r="T147" s="131"/>
      <c r="U147" s="131"/>
      <c r="V147" s="131"/>
      <c r="W147" s="131"/>
      <c r="X147" s="131"/>
      <c r="Y147" s="131"/>
      <c r="Z147" s="111"/>
    </row>
    <row r="148" spans="1:26" ht="15.75" hidden="1" customHeight="1" x14ac:dyDescent="0.15">
      <c r="A148" s="87"/>
      <c r="B148" s="87"/>
      <c r="C148" s="111"/>
      <c r="D148" s="111"/>
      <c r="E148" s="111"/>
      <c r="F148" s="111"/>
      <c r="G148" s="111"/>
      <c r="H148" s="111"/>
      <c r="I148" s="131"/>
      <c r="J148" s="131"/>
      <c r="K148" s="131"/>
      <c r="L148" s="131"/>
      <c r="M148" s="131"/>
      <c r="N148" s="131"/>
      <c r="O148" s="131"/>
      <c r="P148" s="131"/>
      <c r="Q148" s="151"/>
      <c r="R148" s="131"/>
      <c r="S148" s="131"/>
      <c r="T148" s="131"/>
      <c r="U148" s="131"/>
      <c r="V148" s="131"/>
      <c r="W148" s="131"/>
      <c r="X148" s="131"/>
      <c r="Y148" s="131"/>
      <c r="Z148" s="111"/>
    </row>
    <row r="149" spans="1:26" ht="20.100000000000001" customHeight="1" x14ac:dyDescent="0.15">
      <c r="A149" s="87"/>
      <c r="B149" s="87"/>
      <c r="C149" s="111"/>
      <c r="D149" s="111"/>
      <c r="E149" s="111"/>
      <c r="F149" s="111"/>
      <c r="G149" s="111"/>
      <c r="H149" s="111"/>
      <c r="I149" s="131"/>
      <c r="J149" s="111"/>
      <c r="K149" s="111"/>
      <c r="L149" s="111"/>
      <c r="M149" s="111"/>
      <c r="N149" s="111"/>
      <c r="O149" s="111"/>
      <c r="P149" s="111"/>
      <c r="Q149" s="152"/>
      <c r="R149" s="111"/>
      <c r="S149" s="111"/>
      <c r="T149" s="111"/>
      <c r="U149" s="111"/>
      <c r="V149" s="111"/>
      <c r="W149" s="111"/>
      <c r="X149" s="111"/>
      <c r="Y149" s="111"/>
      <c r="Z149" s="111"/>
    </row>
    <row r="150" spans="1:26" ht="20.100000000000001" customHeight="1" x14ac:dyDescent="0.15">
      <c r="A150" s="87"/>
      <c r="B150" s="87"/>
      <c r="C150" s="98" t="s">
        <v>160</v>
      </c>
      <c r="D150" s="99"/>
      <c r="E150" s="99"/>
      <c r="F150" s="99"/>
      <c r="G150" s="99"/>
      <c r="H150" s="100"/>
      <c r="I150" s="132"/>
      <c r="K150" s="132"/>
    </row>
    <row r="151" spans="1:26" ht="20.100000000000001" customHeight="1" x14ac:dyDescent="0.15">
      <c r="A151" s="87"/>
      <c r="B151" s="87"/>
      <c r="C151" s="101"/>
      <c r="D151" s="102"/>
      <c r="E151" s="102"/>
      <c r="F151" s="102"/>
      <c r="G151" s="102"/>
      <c r="H151" s="102"/>
      <c r="I151" s="103"/>
      <c r="J151" s="103"/>
      <c r="K151" s="103"/>
      <c r="L151" s="103"/>
      <c r="M151" s="103"/>
      <c r="N151" s="103"/>
      <c r="O151" s="103"/>
      <c r="P151" s="103"/>
      <c r="Q151" s="103"/>
      <c r="R151" s="103"/>
      <c r="S151" s="103"/>
      <c r="T151" s="103"/>
      <c r="U151" s="103"/>
      <c r="V151" s="103"/>
      <c r="W151" s="103"/>
      <c r="X151" s="103"/>
      <c r="Y151" s="103"/>
      <c r="Z151" s="104"/>
    </row>
    <row r="152" spans="1:26" ht="20.100000000000001" customHeight="1" x14ac:dyDescent="0.15">
      <c r="A152" s="87"/>
      <c r="B152" s="87"/>
      <c r="C152" s="101"/>
      <c r="D152" s="153" t="s">
        <v>70</v>
      </c>
      <c r="E152" s="133"/>
      <c r="F152" s="133"/>
      <c r="G152" s="133"/>
      <c r="H152" s="133"/>
      <c r="I152" s="133"/>
      <c r="J152" s="133"/>
      <c r="K152" s="133"/>
      <c r="L152" s="133"/>
      <c r="M152" s="133"/>
      <c r="N152" s="133"/>
      <c r="O152" s="133"/>
      <c r="P152" s="133"/>
      <c r="Q152" s="133"/>
      <c r="R152" s="133"/>
      <c r="S152" s="133"/>
      <c r="T152" s="133"/>
      <c r="U152" s="133"/>
      <c r="V152" s="133"/>
      <c r="W152" s="133"/>
      <c r="X152" s="112"/>
      <c r="Y152" s="111"/>
      <c r="Z152" s="110"/>
    </row>
    <row r="153" spans="1:26" ht="20.100000000000001" customHeight="1" x14ac:dyDescent="0.15">
      <c r="A153" s="87">
        <f>IFERROR(IF(AND($I153&lt;&gt;"しない", $I153&lt;&gt;"する"),1001,0),3)</f>
        <v>0</v>
      </c>
      <c r="B153" s="87"/>
      <c r="C153" s="105"/>
      <c r="D153" s="106">
        <v>1</v>
      </c>
      <c r="E153" s="111" t="s">
        <v>71</v>
      </c>
      <c r="F153" s="111"/>
      <c r="G153" s="111"/>
      <c r="H153" s="111"/>
      <c r="I153" s="60" t="s">
        <v>202</v>
      </c>
      <c r="J153" s="63"/>
      <c r="K153" s="63"/>
      <c r="L153" s="63"/>
      <c r="M153" s="63"/>
      <c r="N153" s="111"/>
      <c r="O153" s="111"/>
      <c r="P153" s="111"/>
      <c r="Q153" s="111"/>
      <c r="R153" s="111"/>
      <c r="S153" s="111"/>
      <c r="T153" s="111"/>
      <c r="U153" s="111"/>
      <c r="Z153" s="154"/>
    </row>
    <row r="154" spans="1:26" ht="20.100000000000001" customHeight="1" x14ac:dyDescent="0.15">
      <c r="A154" s="87"/>
      <c r="B154" s="87"/>
      <c r="C154" s="114"/>
      <c r="D154" s="111"/>
      <c r="E154" s="111"/>
      <c r="F154" s="111"/>
      <c r="G154" s="111"/>
      <c r="H154" s="111"/>
      <c r="I154" s="155"/>
      <c r="J154" s="113" t="s">
        <v>72</v>
      </c>
      <c r="K154" s="113"/>
      <c r="L154" s="113"/>
      <c r="M154" s="113"/>
      <c r="N154" s="113"/>
      <c r="O154" s="113"/>
      <c r="P154" s="113"/>
      <c r="Q154" s="113"/>
      <c r="R154" s="113"/>
      <c r="S154" s="113"/>
      <c r="T154" s="113"/>
      <c r="U154" s="111"/>
      <c r="Z154" s="154"/>
    </row>
    <row r="155" spans="1:26" ht="20.100000000000001" customHeight="1" x14ac:dyDescent="0.15">
      <c r="A155" s="87">
        <f>IFERROR(IF(AND($I153="する",OR(TRIM($I155)="", NOT(OR(IFERROR(SEARCH(" ",$I155),0)&gt;0, IFERROR(SEARCH("　",$I155),0)&gt;0)))),1001,0),3)</f>
        <v>0</v>
      </c>
      <c r="B155" s="87"/>
      <c r="C155" s="105"/>
      <c r="D155" s="106">
        <v>2</v>
      </c>
      <c r="E155" s="82" t="s">
        <v>172</v>
      </c>
      <c r="I155" s="60"/>
      <c r="J155" s="60"/>
      <c r="K155" s="60"/>
      <c r="L155" s="60"/>
      <c r="M155" s="60"/>
      <c r="N155" s="60"/>
      <c r="O155" s="60"/>
      <c r="P155" s="60"/>
      <c r="Q155" s="60"/>
      <c r="R155" s="60"/>
      <c r="S155" s="60"/>
      <c r="T155" s="60"/>
      <c r="U155" s="60"/>
      <c r="V155" s="60"/>
      <c r="W155" s="60"/>
      <c r="X155" s="60"/>
      <c r="Y155" s="60"/>
      <c r="Z155" s="110"/>
    </row>
    <row r="156" spans="1:26" ht="20.100000000000001" customHeight="1" x14ac:dyDescent="0.15">
      <c r="A156" s="87"/>
      <c r="B156" s="87"/>
      <c r="C156" s="105"/>
      <c r="D156" s="106"/>
      <c r="E156" s="111"/>
      <c r="F156" s="111"/>
      <c r="G156" s="111"/>
      <c r="H156" s="111"/>
      <c r="I156" s="117"/>
      <c r="J156" s="113" t="s">
        <v>164</v>
      </c>
      <c r="K156" s="113"/>
      <c r="L156" s="113"/>
      <c r="M156" s="113"/>
      <c r="N156" s="113"/>
      <c r="O156" s="113"/>
      <c r="P156" s="113"/>
      <c r="Q156" s="113"/>
      <c r="R156" s="113"/>
      <c r="S156" s="113"/>
      <c r="T156" s="113"/>
      <c r="U156" s="113"/>
      <c r="V156" s="113"/>
      <c r="W156" s="113"/>
      <c r="X156" s="113"/>
      <c r="Y156" s="113"/>
      <c r="Z156" s="110"/>
    </row>
    <row r="157" spans="1:26" ht="20.100000000000001" customHeight="1" x14ac:dyDescent="0.15">
      <c r="A157" s="87">
        <f>IFERROR(IF(AND($I153="する",OR(TRIM($I157)="", NOT(OR(IFERROR(SEARCH(" ",$I157),0)&gt;0, IFERROR(SEARCH("　",$I157),0)&gt;0)))),1001,0),3)</f>
        <v>0</v>
      </c>
      <c r="B157" s="87"/>
      <c r="C157" s="105"/>
      <c r="D157" s="106">
        <v>3</v>
      </c>
      <c r="E157" s="82" t="s">
        <v>173</v>
      </c>
      <c r="I157" s="60"/>
      <c r="J157" s="60"/>
      <c r="K157" s="60"/>
      <c r="L157" s="60"/>
      <c r="M157" s="60"/>
      <c r="N157" s="60"/>
      <c r="O157" s="60"/>
      <c r="P157" s="60"/>
      <c r="Q157" s="60"/>
      <c r="R157" s="60"/>
      <c r="S157" s="60"/>
      <c r="T157" s="60"/>
      <c r="U157" s="60"/>
      <c r="V157" s="60"/>
      <c r="W157" s="60"/>
      <c r="X157" s="60"/>
      <c r="Y157" s="60"/>
      <c r="Z157" s="110"/>
    </row>
    <row r="158" spans="1:26" ht="20.100000000000001" customHeight="1" x14ac:dyDescent="0.15">
      <c r="A158" s="87"/>
      <c r="B158" s="87"/>
      <c r="C158" s="114"/>
      <c r="D158" s="111"/>
      <c r="E158" s="111"/>
      <c r="F158" s="111"/>
      <c r="G158" s="111"/>
      <c r="H158" s="111"/>
      <c r="I158" s="117"/>
      <c r="J158" s="113" t="s">
        <v>5</v>
      </c>
      <c r="K158" s="113"/>
      <c r="L158" s="113"/>
      <c r="M158" s="113"/>
      <c r="N158" s="113"/>
      <c r="O158" s="113"/>
      <c r="P158" s="113"/>
      <c r="Q158" s="113"/>
      <c r="R158" s="113"/>
      <c r="S158" s="113"/>
      <c r="T158" s="113"/>
      <c r="U158" s="113"/>
      <c r="V158" s="113"/>
      <c r="W158" s="113"/>
      <c r="X158" s="113"/>
      <c r="Y158" s="113"/>
      <c r="Z158" s="110"/>
    </row>
    <row r="159" spans="1:26" ht="20.100000000000001" customHeight="1" x14ac:dyDescent="0.15">
      <c r="A159" s="87">
        <f>IFERROR(IF(AND($I153="する",OR(TRIM($I159)="", LEN($I159)&lt;&gt;8, NOT(ISNUMBER(VALUE($I159))), IFERROR(SEARCH("-", $I159),0)&gt;0)),1001,0),3)</f>
        <v>0</v>
      </c>
      <c r="B159" s="87"/>
      <c r="C159" s="105"/>
      <c r="D159" s="106">
        <v>4</v>
      </c>
      <c r="E159" s="82" t="s">
        <v>113</v>
      </c>
      <c r="I159" s="60"/>
      <c r="J159" s="60"/>
      <c r="K159" s="60"/>
      <c r="L159" s="60"/>
      <c r="M159" s="60"/>
      <c r="N159" s="111"/>
      <c r="O159" s="111"/>
      <c r="P159" s="111"/>
      <c r="Q159" s="111"/>
      <c r="R159" s="111"/>
      <c r="S159" s="111"/>
      <c r="T159" s="111"/>
      <c r="U159" s="111"/>
      <c r="V159" s="111"/>
      <c r="W159" s="111"/>
      <c r="X159" s="111"/>
      <c r="Y159" s="111"/>
      <c r="Z159" s="110"/>
    </row>
    <row r="160" spans="1:26" ht="20.100000000000001" customHeight="1" x14ac:dyDescent="0.15">
      <c r="A160" s="87"/>
      <c r="B160" s="87"/>
      <c r="C160" s="114"/>
      <c r="D160" s="111"/>
      <c r="E160" s="111"/>
      <c r="F160" s="111"/>
      <c r="G160" s="111"/>
      <c r="H160" s="111"/>
      <c r="I160" s="108"/>
      <c r="J160" s="113" t="s">
        <v>184</v>
      </c>
      <c r="K160" s="112"/>
      <c r="L160" s="112"/>
      <c r="M160" s="112"/>
      <c r="N160" s="112"/>
      <c r="O160" s="112"/>
      <c r="P160" s="112"/>
      <c r="Q160" s="112"/>
      <c r="R160" s="112"/>
      <c r="S160" s="112"/>
      <c r="T160" s="112"/>
      <c r="U160" s="112"/>
      <c r="V160" s="112"/>
      <c r="W160" s="112"/>
      <c r="X160" s="112"/>
      <c r="Y160" s="112"/>
      <c r="Z160" s="110"/>
    </row>
    <row r="161" spans="1:27" ht="20.100000000000001" customHeight="1" x14ac:dyDescent="0.15">
      <c r="A161" s="87">
        <f>IFERROR(IF(AND($I153="する",TRIM($I161)=""),1001,0),3)</f>
        <v>0</v>
      </c>
      <c r="B161" s="87"/>
      <c r="C161" s="105"/>
      <c r="D161" s="106">
        <v>5</v>
      </c>
      <c r="E161" s="82" t="s">
        <v>0</v>
      </c>
      <c r="I161" s="69"/>
      <c r="J161" s="70"/>
      <c r="K161" s="70"/>
      <c r="L161" s="70"/>
      <c r="M161" s="70"/>
      <c r="N161" s="111"/>
      <c r="O161" s="111"/>
      <c r="P161" s="111"/>
      <c r="Q161" s="111"/>
      <c r="R161" s="111"/>
      <c r="S161" s="111"/>
      <c r="T161" s="111"/>
      <c r="U161" s="111"/>
      <c r="V161" s="111"/>
      <c r="W161" s="111"/>
      <c r="X161" s="111"/>
      <c r="Y161" s="111"/>
      <c r="Z161" s="110"/>
    </row>
    <row r="162" spans="1:27" ht="20.100000000000001" customHeight="1" x14ac:dyDescent="0.15">
      <c r="A162" s="87"/>
      <c r="B162" s="87"/>
      <c r="C162" s="105"/>
      <c r="D162" s="106"/>
      <c r="E162" s="111"/>
      <c r="F162" s="111"/>
      <c r="G162" s="111"/>
      <c r="H162" s="111"/>
      <c r="I162" s="108"/>
      <c r="J162" s="113" t="s">
        <v>199</v>
      </c>
      <c r="K162" s="112"/>
      <c r="L162" s="112"/>
      <c r="M162" s="112"/>
      <c r="N162" s="112"/>
      <c r="O162" s="112"/>
      <c r="P162" s="112"/>
      <c r="Q162" s="112"/>
      <c r="R162" s="112"/>
      <c r="S162" s="112"/>
      <c r="T162" s="112"/>
      <c r="U162" s="112"/>
      <c r="V162" s="112"/>
      <c r="W162" s="112"/>
      <c r="X162" s="112"/>
      <c r="Y162" s="112"/>
      <c r="Z162" s="110"/>
    </row>
    <row r="163" spans="1:27" ht="20.100000000000001" customHeight="1" x14ac:dyDescent="0.15">
      <c r="A163" s="87">
        <f>IFERROR(IF(AND($I153="する",AND($I163&lt;&gt;"", OR(ISERROR(FIND("@"&amp;LEFT($I163,3)&amp;"@", 都道府県3))=FALSE, ISERROR(FIND("@"&amp;LEFT($I163,4)&amp;"@",都道府県4))=FALSE))=FALSE),1001,0),3)</f>
        <v>0</v>
      </c>
      <c r="B163" s="87"/>
      <c r="C163" s="105"/>
      <c r="D163" s="106">
        <v>6</v>
      </c>
      <c r="E163" s="82" t="s">
        <v>125</v>
      </c>
      <c r="I163" s="61"/>
      <c r="J163" s="61"/>
      <c r="K163" s="61"/>
      <c r="L163" s="61"/>
      <c r="M163" s="61"/>
      <c r="N163" s="61"/>
      <c r="O163" s="61"/>
      <c r="P163" s="61"/>
      <c r="Q163" s="62"/>
      <c r="R163" s="61"/>
      <c r="S163" s="61"/>
      <c r="T163" s="61"/>
      <c r="U163" s="61"/>
      <c r="V163" s="61"/>
      <c r="W163" s="61"/>
      <c r="X163" s="61"/>
      <c r="Y163" s="61"/>
      <c r="Z163" s="110"/>
    </row>
    <row r="164" spans="1:27" ht="20.100000000000001" customHeight="1" x14ac:dyDescent="0.15">
      <c r="A164" s="87"/>
      <c r="B164" s="87"/>
      <c r="C164" s="105"/>
      <c r="D164" s="106"/>
      <c r="E164" s="111"/>
      <c r="F164" s="111"/>
      <c r="G164" s="111"/>
      <c r="H164" s="111"/>
      <c r="I164" s="108"/>
      <c r="J164" s="113" t="s">
        <v>9</v>
      </c>
      <c r="K164" s="112"/>
      <c r="L164" s="112"/>
      <c r="M164" s="112"/>
      <c r="N164" s="112"/>
      <c r="O164" s="112"/>
      <c r="P164" s="112"/>
      <c r="Q164" s="112"/>
      <c r="R164" s="112"/>
      <c r="S164" s="112"/>
      <c r="T164" s="112"/>
      <c r="U164" s="112"/>
      <c r="V164" s="112"/>
      <c r="W164" s="112"/>
      <c r="X164" s="112"/>
      <c r="Y164" s="112"/>
      <c r="Z164" s="110"/>
    </row>
    <row r="165" spans="1:27" ht="20.100000000000001" customHeight="1" x14ac:dyDescent="0.15">
      <c r="A165" s="87">
        <f>IFERROR(IF(AND($I153="する",NOT(AND(TRIM($I165)&lt;&gt;"",ISNUMBER(VALUE(SUBSTITUTE($I165,"-",""))),IFERROR(SEARCH("-",$I165),0)&gt;0))),1001,0),3)</f>
        <v>0</v>
      </c>
      <c r="B165" s="87"/>
      <c r="C165" s="105"/>
      <c r="D165" s="106">
        <v>7</v>
      </c>
      <c r="E165" s="82" t="s">
        <v>3</v>
      </c>
      <c r="I165" s="60"/>
      <c r="J165" s="60"/>
      <c r="K165" s="60"/>
      <c r="L165" s="60"/>
      <c r="M165" s="60"/>
      <c r="Y165" s="112"/>
      <c r="Z165" s="110"/>
    </row>
    <row r="166" spans="1:27" ht="20.100000000000001" customHeight="1" x14ac:dyDescent="0.15">
      <c r="A166" s="87"/>
      <c r="B166" s="87"/>
      <c r="C166" s="114"/>
      <c r="D166" s="111"/>
      <c r="E166" s="111"/>
      <c r="F166" s="111"/>
      <c r="G166" s="111"/>
      <c r="H166" s="111"/>
      <c r="I166" s="108"/>
      <c r="J166" s="113" t="s">
        <v>165</v>
      </c>
      <c r="K166" s="112"/>
      <c r="L166" s="112"/>
      <c r="M166" s="112"/>
      <c r="N166" s="112"/>
      <c r="O166" s="112"/>
      <c r="P166" s="112"/>
      <c r="Q166" s="112"/>
      <c r="R166" s="112"/>
      <c r="S166" s="112"/>
      <c r="T166" s="112"/>
      <c r="U166" s="112"/>
      <c r="V166" s="112"/>
      <c r="W166" s="112"/>
      <c r="X166" s="112"/>
      <c r="Y166" s="112"/>
      <c r="Z166" s="110"/>
    </row>
    <row r="167" spans="1:27" ht="20.100000000000001" customHeight="1" x14ac:dyDescent="0.15">
      <c r="A167" s="87">
        <f>IFERROR(IF(AND($I153="する",AND(TRIM($I167)&lt;&gt;"",NOT(AND(ISNUMBER(VALUE(SUBSTITUTE($I167,"-",""))),IFERROR(SEARCH("-",$I167),0)&gt;0)))),1001,0),3)</f>
        <v>0</v>
      </c>
      <c r="B167" s="87"/>
      <c r="C167" s="105"/>
      <c r="D167" s="106">
        <v>8</v>
      </c>
      <c r="E167" s="82" t="s">
        <v>4</v>
      </c>
      <c r="I167" s="60"/>
      <c r="J167" s="60"/>
      <c r="K167" s="60"/>
      <c r="L167" s="60"/>
      <c r="M167" s="60"/>
      <c r="N167" s="112"/>
      <c r="O167" s="112"/>
      <c r="P167" s="112"/>
      <c r="Q167" s="112"/>
      <c r="R167" s="112"/>
      <c r="S167" s="112"/>
      <c r="T167" s="112"/>
      <c r="U167" s="112"/>
      <c r="V167" s="112"/>
      <c r="W167" s="112"/>
      <c r="X167" s="112"/>
      <c r="Y167" s="112"/>
      <c r="Z167" s="110"/>
    </row>
    <row r="168" spans="1:27" ht="20.100000000000001" customHeight="1" x14ac:dyDescent="0.15">
      <c r="A168" s="87"/>
      <c r="B168" s="87"/>
      <c r="C168" s="114"/>
      <c r="D168" s="111"/>
      <c r="E168" s="111"/>
      <c r="F168" s="111"/>
      <c r="G168" s="111"/>
      <c r="H168" s="111"/>
      <c r="I168" s="108"/>
      <c r="J168" s="113" t="s">
        <v>165</v>
      </c>
      <c r="K168" s="112"/>
      <c r="L168" s="112"/>
      <c r="M168" s="112"/>
      <c r="N168" s="112"/>
      <c r="O168" s="112"/>
      <c r="P168" s="112"/>
      <c r="Q168" s="112"/>
      <c r="R168" s="112"/>
      <c r="S168" s="112"/>
      <c r="T168" s="112"/>
      <c r="U168" s="112"/>
      <c r="V168" s="112"/>
      <c r="W168" s="112"/>
      <c r="X168" s="112"/>
      <c r="Y168" s="112"/>
      <c r="Z168" s="110"/>
    </row>
    <row r="169" spans="1:27" ht="20.100000000000001" customHeight="1" x14ac:dyDescent="0.15">
      <c r="A169" s="87">
        <f>IFERROR(IF(AND($I153="する",AND(TRIM($I169)&lt;&gt;"", NOT(IFERROR(SEARCH("@",$I169),0)&gt;0))),1001,0),3)</f>
        <v>0</v>
      </c>
      <c r="B169" s="87"/>
      <c r="C169" s="105"/>
      <c r="D169" s="106">
        <v>9</v>
      </c>
      <c r="E169" s="82" t="s">
        <v>126</v>
      </c>
      <c r="I169" s="60"/>
      <c r="J169" s="60"/>
      <c r="K169" s="60"/>
      <c r="L169" s="60"/>
      <c r="M169" s="60"/>
      <c r="N169" s="60"/>
      <c r="O169" s="60"/>
      <c r="P169" s="60"/>
      <c r="Q169" s="79"/>
      <c r="R169" s="60"/>
      <c r="S169" s="60"/>
      <c r="T169" s="60"/>
      <c r="U169" s="60"/>
      <c r="V169" s="60"/>
      <c r="W169" s="60"/>
      <c r="X169" s="60"/>
      <c r="Y169" s="60"/>
      <c r="Z169" s="110"/>
    </row>
    <row r="170" spans="1:27" ht="20.100000000000001" customHeight="1" x14ac:dyDescent="0.15">
      <c r="A170" s="87"/>
      <c r="B170" s="87"/>
      <c r="C170" s="114"/>
      <c r="D170" s="111"/>
      <c r="E170" s="111"/>
      <c r="F170" s="111"/>
      <c r="G170" s="111"/>
      <c r="H170" s="111"/>
      <c r="I170" s="108"/>
      <c r="J170" s="119" t="s">
        <v>197</v>
      </c>
      <c r="K170" s="136"/>
      <c r="L170" s="112"/>
      <c r="M170" s="112"/>
      <c r="N170" s="112"/>
      <c r="O170" s="112"/>
      <c r="P170" s="112"/>
      <c r="Q170" s="137"/>
      <c r="R170" s="112"/>
      <c r="S170" s="112"/>
      <c r="T170" s="112"/>
      <c r="U170" s="112"/>
      <c r="V170" s="112"/>
      <c r="W170" s="112"/>
      <c r="X170" s="112"/>
      <c r="Y170" s="112"/>
      <c r="Z170" s="110"/>
    </row>
    <row r="171" spans="1:27" ht="20.100000000000001" customHeight="1" x14ac:dyDescent="0.15">
      <c r="A171" s="87"/>
      <c r="B171" s="87"/>
      <c r="C171" s="125"/>
      <c r="D171" s="126"/>
      <c r="E171" s="126"/>
      <c r="F171" s="126"/>
      <c r="G171" s="126"/>
      <c r="H171" s="126"/>
      <c r="I171" s="127"/>
      <c r="J171" s="127"/>
      <c r="K171" s="128"/>
      <c r="L171" s="127"/>
      <c r="M171" s="127"/>
      <c r="N171" s="127"/>
      <c r="O171" s="127"/>
      <c r="P171" s="127"/>
      <c r="Q171" s="127"/>
      <c r="R171" s="127"/>
      <c r="S171" s="127"/>
      <c r="T171" s="127"/>
      <c r="U171" s="127"/>
      <c r="V171" s="127"/>
      <c r="W171" s="127"/>
      <c r="X171" s="127"/>
      <c r="Y171" s="156"/>
      <c r="Z171" s="129"/>
      <c r="AA171" s="143"/>
    </row>
    <row r="172" spans="1:27" ht="20.100000000000001" customHeight="1" x14ac:dyDescent="0.15">
      <c r="A172" s="87"/>
      <c r="B172" s="87"/>
      <c r="C172" s="111"/>
      <c r="D172" s="111"/>
      <c r="E172" s="111"/>
      <c r="F172" s="111"/>
      <c r="G172" s="111"/>
      <c r="H172" s="111"/>
      <c r="I172" s="131"/>
      <c r="J172" s="131"/>
      <c r="K172" s="131"/>
      <c r="L172" s="131"/>
      <c r="M172" s="131"/>
      <c r="N172" s="131"/>
      <c r="O172" s="131"/>
      <c r="P172" s="131"/>
      <c r="Q172" s="131"/>
      <c r="R172" s="131"/>
      <c r="S172" s="131"/>
      <c r="T172" s="131"/>
      <c r="U172" s="131"/>
      <c r="V172" s="131"/>
      <c r="W172" s="131"/>
      <c r="X172" s="131"/>
      <c r="Y172" s="157"/>
      <c r="Z172" s="111"/>
      <c r="AA172" s="143"/>
    </row>
    <row r="173" spans="1:27" ht="20.100000000000001" customHeight="1" x14ac:dyDescent="0.15">
      <c r="A173" s="87"/>
      <c r="B173" s="87"/>
      <c r="C173" s="111"/>
      <c r="D173" s="111"/>
      <c r="E173" s="111"/>
      <c r="F173" s="111"/>
      <c r="G173" s="111"/>
      <c r="H173" s="111"/>
      <c r="I173" s="111"/>
      <c r="J173" s="131"/>
      <c r="K173" s="142"/>
      <c r="L173" s="111"/>
      <c r="M173" s="111"/>
      <c r="N173" s="111"/>
      <c r="O173" s="111"/>
      <c r="P173" s="111"/>
      <c r="Q173" s="111"/>
      <c r="R173" s="111"/>
      <c r="S173" s="111"/>
      <c r="T173" s="111"/>
      <c r="U173" s="111"/>
      <c r="V173" s="111"/>
      <c r="W173" s="111"/>
      <c r="X173" s="111"/>
      <c r="Y173" s="111"/>
      <c r="Z173" s="111"/>
    </row>
    <row r="174" spans="1:27" ht="20.100000000000001" customHeight="1" x14ac:dyDescent="0.15">
      <c r="A174" s="87"/>
      <c r="B174" s="87"/>
      <c r="C174" s="98" t="s">
        <v>15</v>
      </c>
      <c r="D174" s="99"/>
      <c r="E174" s="99"/>
      <c r="F174" s="99"/>
      <c r="G174" s="99"/>
      <c r="H174" s="100"/>
      <c r="I174" s="158"/>
      <c r="J174" s="159"/>
      <c r="K174" s="159"/>
      <c r="L174" s="159"/>
    </row>
    <row r="175" spans="1:27" ht="20.100000000000001" customHeight="1" x14ac:dyDescent="0.15">
      <c r="A175" s="87"/>
      <c r="B175" s="87"/>
      <c r="C175" s="101"/>
      <c r="D175" s="133"/>
      <c r="E175" s="133"/>
      <c r="F175" s="133"/>
      <c r="G175" s="133"/>
      <c r="H175" s="133"/>
      <c r="I175" s="133"/>
      <c r="J175" s="133"/>
      <c r="K175" s="133"/>
      <c r="L175" s="133"/>
      <c r="M175" s="103"/>
      <c r="N175" s="103"/>
      <c r="O175" s="103"/>
      <c r="P175" s="103"/>
      <c r="Q175" s="160"/>
      <c r="R175" s="103"/>
      <c r="S175" s="103"/>
      <c r="T175" s="103"/>
      <c r="U175" s="103"/>
      <c r="V175" s="103"/>
      <c r="W175" s="103"/>
      <c r="X175" s="103"/>
      <c r="Y175" s="160"/>
      <c r="Z175" s="161"/>
    </row>
    <row r="176" spans="1:27" ht="20.100000000000001" customHeight="1" x14ac:dyDescent="0.15">
      <c r="A176" s="162"/>
      <c r="B176" s="87"/>
      <c r="C176" s="101"/>
      <c r="D176" s="106">
        <v>1</v>
      </c>
      <c r="E176" s="82" t="s">
        <v>195</v>
      </c>
      <c r="I176" s="18"/>
      <c r="J176" s="72"/>
      <c r="K176" s="72"/>
      <c r="L176" s="72"/>
      <c r="M176" s="72"/>
      <c r="N176" s="163"/>
      <c r="O176" s="163"/>
      <c r="P176" s="163"/>
      <c r="Q176" s="163"/>
      <c r="R176" s="163"/>
      <c r="S176" s="163"/>
      <c r="T176" s="163"/>
      <c r="U176" s="163"/>
      <c r="V176" s="111"/>
      <c r="W176" s="111"/>
      <c r="Z176" s="154"/>
    </row>
    <row r="177" spans="1:26" ht="30" customHeight="1" x14ac:dyDescent="0.15">
      <c r="A177" s="162"/>
      <c r="B177" s="87"/>
      <c r="C177" s="101"/>
      <c r="D177" s="164"/>
      <c r="E177" s="165" t="s">
        <v>196</v>
      </c>
      <c r="F177" s="165"/>
      <c r="G177" s="165"/>
      <c r="H177" s="163"/>
      <c r="I177" s="166"/>
      <c r="J177" s="134"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134"/>
      <c r="L177" s="134"/>
      <c r="M177" s="134"/>
      <c r="N177" s="134"/>
      <c r="O177" s="134"/>
      <c r="P177" s="134"/>
      <c r="Q177" s="134"/>
      <c r="R177" s="134"/>
      <c r="S177" s="134"/>
      <c r="T177" s="134"/>
      <c r="U177" s="134"/>
      <c r="V177" s="134"/>
      <c r="W177" s="134"/>
      <c r="X177" s="134"/>
      <c r="Y177" s="134"/>
      <c r="Z177" s="154"/>
    </row>
    <row r="178" spans="1:26" ht="20.100000000000001" customHeight="1" x14ac:dyDescent="0.15">
      <c r="A178" s="162"/>
      <c r="B178" s="87"/>
      <c r="C178" s="101"/>
      <c r="D178" s="106">
        <v>2</v>
      </c>
      <c r="E178" s="82" t="s">
        <v>114</v>
      </c>
      <c r="I178" s="60"/>
      <c r="J178" s="72"/>
      <c r="K178" s="72"/>
      <c r="L178" s="72"/>
      <c r="M178" s="72"/>
      <c r="N178" s="163"/>
      <c r="O178" s="163"/>
      <c r="P178" s="142"/>
      <c r="Q178" s="163"/>
      <c r="R178" s="163"/>
      <c r="S178" s="163"/>
      <c r="T178" s="163"/>
      <c r="U178" s="163"/>
      <c r="V178" s="111"/>
      <c r="W178" s="111"/>
      <c r="Z178" s="154"/>
    </row>
    <row r="179" spans="1:26" ht="20.100000000000001" customHeight="1" x14ac:dyDescent="0.15">
      <c r="A179" s="162"/>
      <c r="B179" s="87"/>
      <c r="C179" s="101"/>
      <c r="D179" s="164"/>
      <c r="E179" s="165"/>
      <c r="F179" s="165"/>
      <c r="G179" s="165"/>
      <c r="H179" s="163"/>
      <c r="I179" s="166"/>
      <c r="J179" s="113" t="s">
        <v>212</v>
      </c>
      <c r="K179" s="113"/>
      <c r="L179" s="113"/>
      <c r="M179" s="113"/>
      <c r="N179" s="113"/>
      <c r="O179" s="113"/>
      <c r="P179" s="113"/>
      <c r="Q179" s="113"/>
      <c r="R179" s="113"/>
      <c r="S179" s="113"/>
      <c r="T179" s="113"/>
      <c r="U179" s="113"/>
      <c r="V179" s="112"/>
      <c r="W179" s="112"/>
      <c r="Z179" s="154"/>
    </row>
    <row r="180" spans="1:26" ht="20.100000000000001" customHeight="1" x14ac:dyDescent="0.15">
      <c r="A180" s="87"/>
      <c r="B180" s="87"/>
      <c r="C180" s="105"/>
      <c r="D180" s="106">
        <v>3</v>
      </c>
      <c r="E180" s="111" t="s">
        <v>74</v>
      </c>
      <c r="F180" s="111"/>
      <c r="P180" s="167"/>
      <c r="Q180" s="168"/>
      <c r="R180" s="168"/>
      <c r="S180" s="168"/>
      <c r="T180" s="168"/>
      <c r="U180" s="168"/>
      <c r="V180" s="168"/>
      <c r="W180" s="168"/>
      <c r="X180" s="168"/>
      <c r="Y180" s="168"/>
      <c r="Z180" s="110"/>
    </row>
    <row r="181" spans="1:26" ht="45" customHeight="1" x14ac:dyDescent="0.15">
      <c r="A181" s="87"/>
      <c r="B181" s="87"/>
      <c r="C181" s="105"/>
      <c r="D181" s="106"/>
      <c r="E181" s="169" t="s">
        <v>129</v>
      </c>
      <c r="F181" s="169"/>
      <c r="G181" s="169"/>
      <c r="H181" s="169"/>
      <c r="I181" s="169"/>
      <c r="J181" s="169"/>
      <c r="K181" s="169"/>
      <c r="L181" s="169"/>
      <c r="M181" s="169"/>
      <c r="N181" s="169"/>
      <c r="O181" s="169"/>
      <c r="P181" s="169"/>
      <c r="Q181" s="169"/>
      <c r="R181" s="169"/>
      <c r="S181" s="169"/>
      <c r="T181" s="169"/>
      <c r="U181" s="169"/>
      <c r="V181" s="169"/>
      <c r="W181" s="169"/>
      <c r="X181" s="169"/>
      <c r="Y181" s="169"/>
      <c r="Z181" s="110"/>
    </row>
    <row r="182" spans="1:26" ht="20.100000000000001" customHeight="1" x14ac:dyDescent="0.15">
      <c r="A182" s="87">
        <f>IFERROR(IF(COUNTIF($K183:$K186,"○")&gt;1,1001,0),3)</f>
        <v>0</v>
      </c>
      <c r="B182" s="290"/>
      <c r="C182" s="105"/>
      <c r="D182" s="106"/>
      <c r="E182" s="170" t="s">
        <v>75</v>
      </c>
      <c r="F182" s="171"/>
      <c r="G182" s="171"/>
      <c r="H182" s="171"/>
      <c r="I182" s="171"/>
      <c r="J182" s="172"/>
      <c r="K182" s="173" t="s">
        <v>76</v>
      </c>
      <c r="L182" s="174"/>
      <c r="M182" s="175"/>
      <c r="N182" s="176" t="s">
        <v>77</v>
      </c>
      <c r="O182" s="177"/>
      <c r="P182" s="177"/>
      <c r="Q182" s="177"/>
      <c r="R182" s="177"/>
      <c r="S182" s="177"/>
      <c r="T182" s="177"/>
      <c r="U182" s="177"/>
      <c r="V182" s="178"/>
      <c r="W182" s="179" t="s">
        <v>78</v>
      </c>
      <c r="X182" s="180"/>
      <c r="Y182" s="181"/>
      <c r="Z182" s="110"/>
    </row>
    <row r="183" spans="1:26" ht="20.100000000000001" customHeight="1" x14ac:dyDescent="0.15">
      <c r="A183" s="87"/>
      <c r="B183" s="87"/>
      <c r="C183" s="105"/>
      <c r="D183" s="182"/>
      <c r="E183" s="183" t="s">
        <v>79</v>
      </c>
      <c r="F183" s="184"/>
      <c r="G183" s="184"/>
      <c r="H183" s="184"/>
      <c r="I183" s="184"/>
      <c r="J183" s="185"/>
      <c r="K183" s="40"/>
      <c r="L183" s="41"/>
      <c r="M183" s="42"/>
      <c r="N183" s="186"/>
      <c r="O183" s="187"/>
      <c r="P183" s="187"/>
      <c r="Q183" s="187"/>
      <c r="R183" s="187"/>
      <c r="S183" s="187"/>
      <c r="T183" s="187"/>
      <c r="U183" s="187"/>
      <c r="V183" s="188"/>
      <c r="W183" s="189"/>
      <c r="X183" s="190"/>
      <c r="Y183" s="191"/>
      <c r="Z183" s="110"/>
    </row>
    <row r="184" spans="1:26" ht="20.100000000000001" customHeight="1" x14ac:dyDescent="0.15">
      <c r="A184" s="87">
        <f>IFERROR(IF(AND($K184="○",TRIM($N184)=""),1001,0),3)</f>
        <v>0</v>
      </c>
      <c r="B184" s="87"/>
      <c r="C184" s="105"/>
      <c r="D184" s="182"/>
      <c r="E184" s="192" t="s">
        <v>80</v>
      </c>
      <c r="F184" s="193"/>
      <c r="G184" s="193"/>
      <c r="H184" s="193"/>
      <c r="I184" s="193"/>
      <c r="J184" s="194"/>
      <c r="K184" s="43"/>
      <c r="L184" s="44"/>
      <c r="M184" s="45"/>
      <c r="N184" s="46"/>
      <c r="O184" s="47"/>
      <c r="P184" s="47"/>
      <c r="Q184" s="47"/>
      <c r="R184" s="47"/>
      <c r="S184" s="47"/>
      <c r="T184" s="47"/>
      <c r="U184" s="47"/>
      <c r="V184" s="48"/>
      <c r="W184" s="195"/>
      <c r="X184" s="196"/>
      <c r="Y184" s="197"/>
      <c r="Z184" s="110"/>
    </row>
    <row r="185" spans="1:26" ht="20.100000000000001" customHeight="1" x14ac:dyDescent="0.15">
      <c r="A185" s="87">
        <f>IFERROR(IF(AND($K185="○",TRIM($N185)=""),1001,0),3)</f>
        <v>0</v>
      </c>
      <c r="B185" s="87"/>
      <c r="C185" s="105"/>
      <c r="D185" s="182"/>
      <c r="E185" s="192" t="s">
        <v>81</v>
      </c>
      <c r="F185" s="193"/>
      <c r="G185" s="193"/>
      <c r="H185" s="193"/>
      <c r="I185" s="193"/>
      <c r="J185" s="194"/>
      <c r="K185" s="43"/>
      <c r="L185" s="44"/>
      <c r="M185" s="45"/>
      <c r="N185" s="46"/>
      <c r="O185" s="47"/>
      <c r="P185" s="47"/>
      <c r="Q185" s="47"/>
      <c r="R185" s="47"/>
      <c r="S185" s="47"/>
      <c r="T185" s="47"/>
      <c r="U185" s="47"/>
      <c r="V185" s="48"/>
      <c r="W185" s="198">
        <v>100</v>
      </c>
      <c r="X185" s="199"/>
      <c r="Y185" s="200" t="s">
        <v>128</v>
      </c>
      <c r="Z185" s="110"/>
    </row>
    <row r="186" spans="1:26" ht="20.100000000000001" customHeight="1" x14ac:dyDescent="0.15">
      <c r="A186" s="87">
        <f>IFERROR(IF(AND($K186="○",OR(TRIM($N186)="",TRIM($W186)="")),1001,0),3)</f>
        <v>0</v>
      </c>
      <c r="B186" s="87"/>
      <c r="C186" s="105"/>
      <c r="D186" s="182"/>
      <c r="E186" s="201" t="s">
        <v>82</v>
      </c>
      <c r="F186" s="202"/>
      <c r="G186" s="202"/>
      <c r="H186" s="202"/>
      <c r="I186" s="202"/>
      <c r="J186" s="203"/>
      <c r="K186" s="49"/>
      <c r="L186" s="50"/>
      <c r="M186" s="51"/>
      <c r="N186" s="46"/>
      <c r="O186" s="55"/>
      <c r="P186" s="56"/>
      <c r="Q186" s="55"/>
      <c r="R186" s="55"/>
      <c r="S186" s="55"/>
      <c r="T186" s="55"/>
      <c r="U186" s="55"/>
      <c r="V186" s="57"/>
      <c r="W186" s="58"/>
      <c r="X186" s="59"/>
      <c r="Y186" s="204" t="s">
        <v>128</v>
      </c>
      <c r="Z186" s="110"/>
    </row>
    <row r="187" spans="1:26" ht="20.100000000000001" customHeight="1" x14ac:dyDescent="0.15">
      <c r="A187" s="87"/>
      <c r="B187" s="87"/>
      <c r="C187" s="105"/>
      <c r="D187" s="182"/>
      <c r="E187" s="205"/>
      <c r="F187" s="206"/>
      <c r="G187" s="206"/>
      <c r="H187" s="206"/>
      <c r="I187" s="206"/>
      <c r="J187" s="207"/>
      <c r="K187" s="52"/>
      <c r="L187" s="53"/>
      <c r="M187" s="54"/>
      <c r="N187" s="11"/>
      <c r="O187" s="12"/>
      <c r="P187" s="13"/>
      <c r="Q187" s="12"/>
      <c r="R187" s="12"/>
      <c r="S187" s="12"/>
      <c r="T187" s="12"/>
      <c r="U187" s="12"/>
      <c r="V187" s="14"/>
      <c r="W187" s="38"/>
      <c r="X187" s="39"/>
      <c r="Y187" s="208" t="s">
        <v>128</v>
      </c>
      <c r="Z187" s="110"/>
    </row>
    <row r="188" spans="1:26" ht="20.100000000000001" customHeight="1" x14ac:dyDescent="0.15">
      <c r="A188" s="87"/>
      <c r="B188" s="87"/>
      <c r="C188" s="105"/>
      <c r="D188" s="106"/>
      <c r="E188" s="209"/>
      <c r="F188" s="209"/>
      <c r="G188" s="209"/>
      <c r="H188" s="209"/>
      <c r="I188" s="209"/>
      <c r="J188" s="209"/>
      <c r="K188" s="112"/>
      <c r="L188" s="112"/>
      <c r="M188" s="112"/>
      <c r="N188" s="112"/>
      <c r="O188" s="112"/>
      <c r="P188" s="112"/>
      <c r="Q188" s="112"/>
      <c r="R188" s="112"/>
      <c r="S188" s="112"/>
      <c r="T188" s="112"/>
      <c r="U188" s="112"/>
      <c r="V188" s="112"/>
      <c r="W188" s="112"/>
      <c r="X188" s="112"/>
      <c r="Y188" s="112"/>
      <c r="Z188" s="110"/>
    </row>
    <row r="189" spans="1:26" ht="20.100000000000001" customHeight="1" x14ac:dyDescent="0.15">
      <c r="A189" s="87">
        <f>IFERROR(IF(TRIM($I189)="",1001,0),3)</f>
        <v>1001</v>
      </c>
      <c r="B189" s="87"/>
      <c r="C189" s="105"/>
      <c r="D189" s="106">
        <v>4</v>
      </c>
      <c r="E189" s="82" t="s">
        <v>6</v>
      </c>
      <c r="I189" s="68"/>
      <c r="J189" s="68"/>
      <c r="K189" s="68"/>
      <c r="L189" s="68"/>
      <c r="M189" s="68"/>
      <c r="N189" s="111" t="s">
        <v>7</v>
      </c>
      <c r="O189" s="111"/>
      <c r="P189" s="111"/>
      <c r="Q189" s="111"/>
      <c r="R189" s="111"/>
      <c r="S189" s="111"/>
      <c r="T189" s="111"/>
      <c r="U189" s="111"/>
      <c r="V189" s="111"/>
      <c r="W189" s="111"/>
      <c r="X189" s="111"/>
      <c r="Y189" s="111"/>
      <c r="Z189" s="110"/>
    </row>
    <row r="190" spans="1:26" ht="20.100000000000001" customHeight="1" x14ac:dyDescent="0.15">
      <c r="A190" s="87"/>
      <c r="B190" s="87"/>
      <c r="C190" s="114"/>
      <c r="D190" s="111"/>
      <c r="E190" s="111"/>
      <c r="F190" s="111"/>
      <c r="G190" s="111"/>
      <c r="H190" s="111"/>
      <c r="I190" s="108"/>
      <c r="J190" s="113" t="s">
        <v>187</v>
      </c>
      <c r="K190" s="113"/>
      <c r="L190" s="113"/>
      <c r="M190" s="113"/>
      <c r="N190" s="113"/>
      <c r="O190" s="113"/>
      <c r="P190" s="113"/>
      <c r="Q190" s="113"/>
      <c r="R190" s="113"/>
      <c r="S190" s="113"/>
      <c r="T190" s="113"/>
      <c r="U190" s="113"/>
      <c r="V190" s="113"/>
      <c r="W190" s="113"/>
      <c r="X190" s="113"/>
      <c r="Y190" s="113"/>
      <c r="Z190" s="110"/>
    </row>
    <row r="191" spans="1:26" ht="20.100000000000001" customHeight="1" x14ac:dyDescent="0.15">
      <c r="A191" s="87"/>
      <c r="B191" s="87"/>
      <c r="C191" s="105"/>
      <c r="D191" s="106">
        <v>5</v>
      </c>
      <c r="E191" s="82" t="s">
        <v>115</v>
      </c>
      <c r="I191" s="68"/>
      <c r="J191" s="68"/>
      <c r="K191" s="68"/>
      <c r="L191" s="68"/>
      <c r="M191" s="68"/>
      <c r="N191" s="111" t="s">
        <v>7</v>
      </c>
      <c r="O191" s="68"/>
      <c r="P191" s="71"/>
      <c r="Q191" s="71"/>
      <c r="R191" s="111" t="s">
        <v>127</v>
      </c>
      <c r="S191" s="111"/>
      <c r="T191" s="111"/>
      <c r="U191" s="111"/>
      <c r="V191" s="111"/>
      <c r="W191" s="111"/>
      <c r="X191" s="111"/>
      <c r="Y191" s="111"/>
      <c r="Z191" s="110"/>
    </row>
    <row r="192" spans="1:26" ht="20.100000000000001" customHeight="1" x14ac:dyDescent="0.15">
      <c r="A192" s="87"/>
      <c r="B192" s="87"/>
      <c r="C192" s="114"/>
      <c r="D192" s="111"/>
      <c r="E192" s="111"/>
      <c r="F192" s="111"/>
      <c r="G192" s="111"/>
      <c r="H192" s="111"/>
      <c r="I192" s="108"/>
      <c r="J192" s="113" t="s">
        <v>190</v>
      </c>
      <c r="K192" s="113"/>
      <c r="L192" s="113"/>
      <c r="M192" s="113"/>
      <c r="N192" s="113"/>
      <c r="O192" s="113"/>
      <c r="P192" s="113"/>
      <c r="Q192" s="113"/>
      <c r="R192" s="113"/>
      <c r="S192" s="113"/>
      <c r="T192" s="113"/>
      <c r="U192" s="113"/>
      <c r="V192" s="113"/>
      <c r="W192" s="113"/>
      <c r="X192" s="113"/>
      <c r="Y192" s="113"/>
      <c r="Z192" s="110"/>
    </row>
    <row r="193" spans="1:27" ht="20.100000000000001" customHeight="1" x14ac:dyDescent="0.15">
      <c r="A193" s="87"/>
      <c r="B193" s="87"/>
      <c r="C193" s="105"/>
      <c r="D193" s="106">
        <v>6</v>
      </c>
      <c r="E193" s="82" t="s">
        <v>116</v>
      </c>
      <c r="I193" s="18"/>
      <c r="J193" s="19"/>
      <c r="K193" s="19"/>
      <c r="L193" s="19"/>
      <c r="M193" s="19"/>
      <c r="N193" s="111"/>
      <c r="O193" s="111"/>
      <c r="P193" s="111"/>
      <c r="Q193" s="111"/>
      <c r="R193" s="111"/>
      <c r="S193" s="111"/>
      <c r="T193" s="111"/>
      <c r="U193" s="111"/>
      <c r="V193" s="111"/>
      <c r="W193" s="111"/>
      <c r="X193" s="111"/>
      <c r="Y193" s="111"/>
      <c r="Z193" s="110"/>
    </row>
    <row r="194" spans="1:27" ht="20.100000000000001" customHeight="1" x14ac:dyDescent="0.15">
      <c r="A194" s="87"/>
      <c r="B194" s="87"/>
      <c r="C194" s="114"/>
      <c r="D194" s="111"/>
      <c r="E194" s="111"/>
      <c r="F194" s="111"/>
      <c r="G194" s="111"/>
      <c r="H194" s="111"/>
      <c r="I194" s="108"/>
      <c r="J194" s="113" t="str">
        <f>日付例&amp;"　年月日を入力してください。個人の場合や設立日が1900/3/31以前の場合は、入力不要です。"</f>
        <v>例)2024/4/1、R6/4/1　年月日を入力してください。個人の場合や設立日が1900/3/31以前の場合は、入力不要です。</v>
      </c>
      <c r="K194" s="112"/>
      <c r="L194" s="112"/>
      <c r="M194" s="112"/>
      <c r="N194" s="112"/>
      <c r="O194" s="112"/>
      <c r="P194" s="112"/>
      <c r="Q194" s="112"/>
      <c r="R194" s="112"/>
      <c r="S194" s="112"/>
      <c r="T194" s="112"/>
      <c r="U194" s="112"/>
      <c r="V194" s="112"/>
      <c r="W194" s="112"/>
      <c r="X194" s="112"/>
      <c r="Y194" s="112"/>
      <c r="Z194" s="110"/>
    </row>
    <row r="195" spans="1:27" ht="20.100000000000001" customHeight="1" x14ac:dyDescent="0.15">
      <c r="A195" s="87"/>
      <c r="B195" s="87"/>
      <c r="C195" s="105"/>
      <c r="D195" s="106">
        <v>7</v>
      </c>
      <c r="E195" s="82" t="s">
        <v>201</v>
      </c>
      <c r="I195" s="163"/>
      <c r="J195" s="163"/>
      <c r="K195" s="163"/>
      <c r="L195" s="163"/>
      <c r="M195" s="111"/>
      <c r="N195" s="111"/>
      <c r="O195" s="111"/>
      <c r="P195" s="111"/>
      <c r="Q195" s="111"/>
      <c r="R195" s="111"/>
      <c r="S195" s="111"/>
      <c r="T195" s="111"/>
      <c r="U195" s="111"/>
      <c r="V195" s="111"/>
      <c r="W195" s="111"/>
      <c r="X195" s="111"/>
      <c r="Z195" s="154"/>
    </row>
    <row r="196" spans="1:27" ht="20.100000000000001" customHeight="1" x14ac:dyDescent="0.15">
      <c r="A196" s="87">
        <f>IFERROR(IF(TRIM($I196)="",1001,0),3)</f>
        <v>1001</v>
      </c>
      <c r="B196" s="87"/>
      <c r="C196" s="105"/>
      <c r="E196" s="210" t="s">
        <v>174</v>
      </c>
      <c r="F196" s="211"/>
      <c r="G196" s="211"/>
      <c r="H196" s="212"/>
      <c r="I196" s="15"/>
      <c r="J196" s="16"/>
      <c r="K196" s="16"/>
      <c r="L196" s="16"/>
      <c r="M196" s="17"/>
      <c r="Y196" s="111"/>
      <c r="Z196" s="154"/>
    </row>
    <row r="197" spans="1:27" ht="20.100000000000001" customHeight="1" x14ac:dyDescent="0.15">
      <c r="A197" s="87">
        <f>IFERROR(IF(TRIM($I197)="",1001,0),3)</f>
        <v>1001</v>
      </c>
      <c r="B197" s="87"/>
      <c r="C197" s="105"/>
      <c r="D197" s="106"/>
      <c r="E197" s="213" t="s">
        <v>175</v>
      </c>
      <c r="F197" s="214"/>
      <c r="G197" s="214"/>
      <c r="H197" s="215"/>
      <c r="I197" s="65"/>
      <c r="J197" s="66"/>
      <c r="K197" s="66"/>
      <c r="L197" s="66"/>
      <c r="M197" s="67"/>
      <c r="Y197" s="111"/>
      <c r="Z197" s="154"/>
    </row>
    <row r="198" spans="1:27" ht="20.100000000000001" customHeight="1" x14ac:dyDescent="0.15">
      <c r="A198" s="87">
        <f>IFERROR(IF(TRIM($I198)="",1001,0),3)</f>
        <v>1001</v>
      </c>
      <c r="B198" s="87"/>
      <c r="C198" s="105"/>
      <c r="D198" s="106"/>
      <c r="E198" s="216" t="s">
        <v>176</v>
      </c>
      <c r="F198" s="217"/>
      <c r="G198" s="217"/>
      <c r="H198" s="218"/>
      <c r="I198" s="65"/>
      <c r="J198" s="66"/>
      <c r="K198" s="66"/>
      <c r="L198" s="66"/>
      <c r="M198" s="67"/>
      <c r="Y198" s="111"/>
      <c r="Z198" s="154"/>
    </row>
    <row r="199" spans="1:27" ht="20.100000000000001" customHeight="1" x14ac:dyDescent="0.15">
      <c r="A199" s="87"/>
      <c r="B199" s="87"/>
      <c r="C199" s="105"/>
      <c r="D199" s="106"/>
      <c r="E199" s="213" t="s">
        <v>177</v>
      </c>
      <c r="F199" s="214"/>
      <c r="G199" s="214"/>
      <c r="H199" s="215"/>
      <c r="I199" s="219">
        <f>I196+I197+I198</f>
        <v>0</v>
      </c>
      <c r="J199" s="220"/>
      <c r="K199" s="220"/>
      <c r="L199" s="220"/>
      <c r="M199" s="221"/>
      <c r="Y199" s="111"/>
      <c r="Z199" s="154"/>
    </row>
    <row r="200" spans="1:27" ht="20.100000000000001" customHeight="1" x14ac:dyDescent="0.15">
      <c r="A200" s="87">
        <f>IFERROR(IF(TRIM($I200)="",1001,0),3)</f>
        <v>1001</v>
      </c>
      <c r="B200" s="87"/>
      <c r="C200" s="105"/>
      <c r="D200" s="106"/>
      <c r="E200" s="222" t="s">
        <v>178</v>
      </c>
      <c r="F200" s="223"/>
      <c r="G200" s="223"/>
      <c r="H200" s="224"/>
      <c r="I200" s="35"/>
      <c r="J200" s="36"/>
      <c r="K200" s="36"/>
      <c r="L200" s="36"/>
      <c r="M200" s="37"/>
      <c r="Y200" s="111"/>
      <c r="Z200" s="154"/>
    </row>
    <row r="201" spans="1:27" ht="20.100000000000001" customHeight="1" x14ac:dyDescent="0.15">
      <c r="A201" s="87"/>
      <c r="B201" s="87"/>
      <c r="C201" s="105"/>
      <c r="D201" s="106"/>
      <c r="E201" s="225"/>
      <c r="F201" s="226"/>
      <c r="G201" s="227"/>
      <c r="H201" s="227"/>
      <c r="I201" s="228"/>
      <c r="J201" s="227"/>
      <c r="K201" s="227"/>
      <c r="Y201" s="111"/>
      <c r="Z201" s="154"/>
    </row>
    <row r="202" spans="1:27" ht="20.100000000000001" customHeight="1" x14ac:dyDescent="0.15">
      <c r="A202" s="87"/>
      <c r="B202" s="87"/>
      <c r="C202" s="105"/>
      <c r="D202" s="106">
        <v>8</v>
      </c>
      <c r="E202" s="82" t="s">
        <v>83</v>
      </c>
      <c r="I202" s="60"/>
      <c r="J202" s="19"/>
      <c r="K202" s="19"/>
      <c r="L202" s="19"/>
      <c r="M202" s="19"/>
      <c r="N202" s="111"/>
      <c r="O202" s="111"/>
      <c r="P202" s="111"/>
      <c r="Q202" s="111"/>
      <c r="R202" s="111"/>
      <c r="S202" s="111"/>
      <c r="T202" s="111"/>
      <c r="U202" s="111"/>
      <c r="V202" s="111"/>
      <c r="W202" s="111"/>
      <c r="X202" s="111"/>
      <c r="Y202" s="111"/>
      <c r="Z202" s="110"/>
    </row>
    <row r="203" spans="1:27" ht="60" customHeight="1" x14ac:dyDescent="0.15">
      <c r="A203" s="87"/>
      <c r="B203" s="87"/>
      <c r="C203" s="114"/>
      <c r="D203" s="111"/>
      <c r="E203" s="111"/>
      <c r="F203" s="111"/>
      <c r="G203" s="111"/>
      <c r="H203" s="111"/>
      <c r="I203" s="108"/>
      <c r="J203" s="229" t="s">
        <v>192</v>
      </c>
      <c r="K203" s="229"/>
      <c r="L203" s="229"/>
      <c r="M203" s="229"/>
      <c r="N203" s="229"/>
      <c r="O203" s="229"/>
      <c r="P203" s="229"/>
      <c r="Q203" s="229"/>
      <c r="R203" s="229"/>
      <c r="S203" s="229"/>
      <c r="T203" s="229"/>
      <c r="U203" s="229"/>
      <c r="V203" s="229"/>
      <c r="W203" s="229"/>
      <c r="X203" s="229"/>
      <c r="Y203" s="229"/>
      <c r="Z203" s="110"/>
    </row>
    <row r="204" spans="1:27" ht="20.100000000000001" customHeight="1" x14ac:dyDescent="0.15">
      <c r="A204" s="87"/>
      <c r="B204" s="87"/>
      <c r="C204" s="125"/>
      <c r="D204" s="126"/>
      <c r="E204" s="126"/>
      <c r="F204" s="126"/>
      <c r="G204" s="126"/>
      <c r="H204" s="126"/>
      <c r="I204" s="126"/>
      <c r="J204" s="127"/>
      <c r="K204" s="127"/>
      <c r="L204" s="230"/>
      <c r="M204" s="230"/>
      <c r="N204" s="156"/>
      <c r="O204" s="127"/>
      <c r="P204" s="150"/>
      <c r="Q204" s="150"/>
      <c r="R204" s="150"/>
      <c r="S204" s="156"/>
      <c r="T204" s="156"/>
      <c r="U204" s="156"/>
      <c r="V204" s="156"/>
      <c r="W204" s="156"/>
      <c r="X204" s="156"/>
      <c r="Y204" s="127"/>
      <c r="Z204" s="129"/>
    </row>
    <row r="205" spans="1:27" ht="20.100000000000001" customHeight="1" x14ac:dyDescent="0.15">
      <c r="A205" s="87"/>
      <c r="B205" s="87"/>
      <c r="C205" s="111"/>
      <c r="D205" s="111"/>
      <c r="E205" s="111"/>
      <c r="F205" s="111"/>
      <c r="G205" s="111"/>
      <c r="H205" s="111"/>
      <c r="I205" s="111"/>
      <c r="J205" s="131"/>
      <c r="K205" s="131"/>
      <c r="L205" s="231"/>
      <c r="M205" s="131"/>
      <c r="N205" s="157"/>
      <c r="O205" s="131"/>
      <c r="P205" s="151"/>
      <c r="Q205" s="151"/>
      <c r="R205" s="151"/>
      <c r="S205" s="157"/>
      <c r="T205" s="157"/>
      <c r="U205" s="157"/>
      <c r="V205" s="157"/>
      <c r="W205" s="157"/>
      <c r="X205" s="157"/>
      <c r="Y205" s="131"/>
      <c r="Z205" s="111"/>
    </row>
    <row r="206" spans="1:27" ht="20.100000000000001" customHeight="1" x14ac:dyDescent="0.15">
      <c r="A206" s="87"/>
      <c r="B206" s="87"/>
      <c r="C206" s="111"/>
      <c r="D206" s="111"/>
      <c r="E206" s="111"/>
      <c r="F206" s="111"/>
      <c r="G206" s="111"/>
      <c r="H206" s="111"/>
      <c r="I206" s="111"/>
      <c r="J206" s="131"/>
      <c r="K206" s="131"/>
      <c r="L206" s="232"/>
      <c r="M206" s="111"/>
      <c r="N206" s="233"/>
      <c r="O206" s="111"/>
      <c r="P206" s="152"/>
      <c r="Q206" s="152"/>
      <c r="R206" s="152"/>
      <c r="S206" s="233"/>
      <c r="T206" s="233"/>
      <c r="U206" s="233"/>
      <c r="V206" s="233"/>
      <c r="W206" s="233"/>
      <c r="X206" s="233"/>
      <c r="Y206" s="233"/>
      <c r="Z206" s="111"/>
      <c r="AA206" s="233"/>
    </row>
    <row r="207" spans="1:27" ht="20.100000000000001" customHeight="1" x14ac:dyDescent="0.15">
      <c r="A207" s="87"/>
      <c r="B207" s="87"/>
      <c r="C207" s="98" t="s">
        <v>16</v>
      </c>
      <c r="D207" s="99"/>
      <c r="E207" s="99"/>
      <c r="F207" s="99"/>
      <c r="G207" s="99"/>
      <c r="H207" s="100"/>
      <c r="I207" s="234"/>
      <c r="L207" s="235"/>
      <c r="N207" s="143"/>
      <c r="P207" s="236"/>
      <c r="Q207" s="236"/>
      <c r="R207" s="236"/>
      <c r="S207" s="143"/>
      <c r="T207" s="143"/>
      <c r="U207" s="143"/>
      <c r="V207" s="143"/>
      <c r="W207" s="143"/>
      <c r="X207" s="143"/>
      <c r="Y207" s="143"/>
      <c r="AA207" s="143"/>
    </row>
    <row r="208" spans="1:27" ht="20.100000000000001" customHeight="1" x14ac:dyDescent="0.15">
      <c r="A208" s="87"/>
      <c r="B208" s="87"/>
      <c r="C208" s="101"/>
      <c r="D208" s="102"/>
      <c r="E208" s="102"/>
      <c r="F208" s="102"/>
      <c r="G208" s="102"/>
      <c r="H208" s="102"/>
      <c r="I208" s="102"/>
      <c r="J208" s="103"/>
      <c r="K208" s="103"/>
      <c r="L208" s="160"/>
      <c r="M208" s="160"/>
      <c r="N208" s="147"/>
      <c r="O208" s="147"/>
      <c r="P208" s="237"/>
      <c r="Q208" s="237"/>
      <c r="R208" s="237"/>
      <c r="S208" s="147"/>
      <c r="T208" s="147"/>
      <c r="U208" s="147"/>
      <c r="V208" s="147"/>
      <c r="W208" s="147"/>
      <c r="X208" s="147"/>
      <c r="Y208" s="147"/>
      <c r="Z208" s="104"/>
      <c r="AA208" s="143"/>
    </row>
    <row r="209" spans="1:27" ht="15.75" hidden="1" customHeight="1" x14ac:dyDescent="0.15">
      <c r="A209" s="87"/>
      <c r="B209" s="87"/>
      <c r="C209" s="101"/>
      <c r="D209" s="102"/>
      <c r="E209" s="102"/>
      <c r="F209" s="102"/>
      <c r="G209" s="102"/>
      <c r="H209" s="102"/>
      <c r="I209" s="102"/>
      <c r="J209" s="111"/>
      <c r="K209" s="111"/>
      <c r="L209" s="232"/>
      <c r="M209" s="232"/>
      <c r="N209" s="233"/>
      <c r="O209" s="233"/>
      <c r="P209" s="152"/>
      <c r="Q209" s="152"/>
      <c r="R209" s="152"/>
      <c r="S209" s="233"/>
      <c r="T209" s="233"/>
      <c r="U209" s="233"/>
      <c r="V209" s="233"/>
      <c r="W209" s="233"/>
      <c r="X209" s="233"/>
      <c r="Y209" s="233"/>
      <c r="Z209" s="110"/>
      <c r="AA209" s="143"/>
    </row>
    <row r="210" spans="1:27" ht="20.100000000000001" customHeight="1" x14ac:dyDescent="0.15">
      <c r="A210" s="87">
        <f>IFERROR(IF(OR(TRIM($I210)="",OR(NOT(ISNUMBER(VALUE($P210))), TRIM($P210)="", LEN($P210)&lt;&gt;6)),1001,0),3)</f>
        <v>1001</v>
      </c>
      <c r="B210" s="87"/>
      <c r="C210" s="105"/>
      <c r="D210" s="106">
        <v>1</v>
      </c>
      <c r="E210" s="82" t="s">
        <v>117</v>
      </c>
      <c r="I210" s="60"/>
      <c r="J210" s="60"/>
      <c r="K210" s="60"/>
      <c r="L210" s="60"/>
      <c r="M210" s="60"/>
      <c r="N210" s="142" t="s">
        <v>66</v>
      </c>
      <c r="O210" s="238" t="s">
        <v>64</v>
      </c>
      <c r="P210" s="1"/>
      <c r="Q210" s="111" t="s">
        <v>65</v>
      </c>
      <c r="T210" s="111"/>
      <c r="Y210" s="111"/>
      <c r="Z210" s="110"/>
    </row>
    <row r="211" spans="1:27" ht="30" customHeight="1" x14ac:dyDescent="0.15">
      <c r="A211" s="87"/>
      <c r="B211" s="87"/>
      <c r="C211" s="114"/>
      <c r="D211" s="111"/>
      <c r="E211" s="111"/>
      <c r="F211" s="111"/>
      <c r="G211" s="111"/>
      <c r="H211" s="111"/>
      <c r="I211" s="117"/>
      <c r="J211" s="134" t="s">
        <v>121</v>
      </c>
      <c r="K211" s="239"/>
      <c r="L211" s="239"/>
      <c r="M211" s="239"/>
      <c r="N211" s="239"/>
      <c r="O211" s="239"/>
      <c r="P211" s="239"/>
      <c r="Q211" s="239"/>
      <c r="R211" s="239"/>
      <c r="S211" s="239"/>
      <c r="T211" s="239"/>
      <c r="U211" s="239"/>
      <c r="V211" s="239"/>
      <c r="W211" s="239"/>
      <c r="X211" s="239"/>
      <c r="Y211" s="239"/>
      <c r="Z211" s="110"/>
    </row>
    <row r="212" spans="1:27" ht="20.100000000000001" customHeight="1" x14ac:dyDescent="0.15">
      <c r="A212" s="87">
        <f>IFERROR(IF(TRIM($I212)="",1001,0),3)</f>
        <v>1001</v>
      </c>
      <c r="B212" s="87"/>
      <c r="C212" s="105"/>
      <c r="D212" s="106">
        <v>2</v>
      </c>
      <c r="E212" s="82" t="s">
        <v>84</v>
      </c>
      <c r="I212" s="18"/>
      <c r="J212" s="60"/>
      <c r="K212" s="60"/>
      <c r="L212" s="60"/>
      <c r="M212" s="60"/>
      <c r="N212" s="238"/>
      <c r="O212" s="111"/>
      <c r="P212" s="111"/>
      <c r="Q212" s="111"/>
      <c r="R212" s="111"/>
      <c r="S212" s="111"/>
      <c r="T212" s="111"/>
      <c r="U212" s="111"/>
      <c r="V212" s="111"/>
      <c r="W212" s="111"/>
      <c r="X212" s="111"/>
      <c r="Y212" s="111"/>
      <c r="Z212" s="110"/>
    </row>
    <row r="213" spans="1:27" ht="30" customHeight="1" x14ac:dyDescent="0.15">
      <c r="A213" s="87"/>
      <c r="B213" s="87"/>
      <c r="C213" s="114"/>
      <c r="D213" s="111"/>
      <c r="E213" s="111"/>
      <c r="F213" s="111"/>
      <c r="G213" s="111"/>
      <c r="H213" s="111"/>
      <c r="I213" s="117"/>
      <c r="J213" s="113" t="str">
        <f>日付例&amp;"　年月日を入力してください。"</f>
        <v>例)2024/4/1、R6/4/1　年月日を入力してください。</v>
      </c>
      <c r="K213" s="113"/>
      <c r="L213" s="113"/>
      <c r="M213" s="113"/>
      <c r="N213" s="113"/>
      <c r="O213" s="113"/>
      <c r="P213" s="113"/>
      <c r="Q213" s="113"/>
      <c r="R213" s="113"/>
      <c r="S213" s="113"/>
      <c r="T213" s="113"/>
      <c r="U213" s="113"/>
      <c r="V213" s="113"/>
      <c r="W213" s="113"/>
      <c r="X213" s="113"/>
      <c r="Y213" s="113"/>
      <c r="Z213" s="110"/>
    </row>
    <row r="214" spans="1:27" ht="20.100000000000001" customHeight="1" x14ac:dyDescent="0.15">
      <c r="A214" s="87"/>
      <c r="B214" s="87"/>
      <c r="C214" s="114"/>
      <c r="D214" s="106">
        <v>3</v>
      </c>
      <c r="E214" s="82" t="s">
        <v>161</v>
      </c>
      <c r="G214" s="111"/>
      <c r="H214" s="111"/>
      <c r="I214" s="117"/>
      <c r="J214" s="113"/>
      <c r="K214" s="113"/>
      <c r="L214" s="113"/>
      <c r="M214" s="113"/>
      <c r="N214" s="113"/>
      <c r="O214" s="113"/>
      <c r="P214" s="113"/>
      <c r="Q214" s="113"/>
      <c r="R214" s="113"/>
      <c r="S214" s="113"/>
      <c r="T214" s="113"/>
      <c r="U214" s="113"/>
      <c r="V214" s="113"/>
      <c r="W214" s="113"/>
      <c r="X214" s="113"/>
      <c r="Y214" s="113"/>
      <c r="Z214" s="110"/>
    </row>
    <row r="215" spans="1:27" ht="60" customHeight="1" x14ac:dyDescent="0.15">
      <c r="A215" s="87"/>
      <c r="B215" s="87"/>
      <c r="C215" s="101"/>
      <c r="E215" s="240" t="s">
        <v>213</v>
      </c>
      <c r="F215" s="240"/>
      <c r="G215" s="240"/>
      <c r="H215" s="240"/>
      <c r="I215" s="240"/>
      <c r="J215" s="240"/>
      <c r="K215" s="240"/>
      <c r="L215" s="240"/>
      <c r="M215" s="240"/>
      <c r="N215" s="240"/>
      <c r="O215" s="240"/>
      <c r="P215" s="240"/>
      <c r="Q215" s="240"/>
      <c r="R215" s="240"/>
      <c r="S215" s="240"/>
      <c r="T215" s="240"/>
      <c r="U215" s="240"/>
      <c r="V215" s="240"/>
      <c r="W215" s="240"/>
      <c r="X215" s="240"/>
      <c r="Y215" s="240"/>
      <c r="Z215" s="110"/>
      <c r="AA215" s="143"/>
    </row>
    <row r="216" spans="1:27" ht="19.899999999999999" customHeight="1" x14ac:dyDescent="0.15">
      <c r="A216" s="87">
        <f>IFERROR(IF(COUNTIF($L218:$L247,"○")&lt;1,1001,0),3)</f>
        <v>1001</v>
      </c>
      <c r="B216" s="290"/>
      <c r="C216" s="105"/>
      <c r="E216" s="241" t="s">
        <v>191</v>
      </c>
      <c r="F216" s="242"/>
      <c r="G216" s="242"/>
      <c r="H216" s="242"/>
      <c r="I216" s="242"/>
      <c r="J216" s="242"/>
      <c r="K216" s="243"/>
      <c r="L216" s="244" t="s">
        <v>8</v>
      </c>
      <c r="M216" s="245"/>
      <c r="N216" s="246" t="s">
        <v>194</v>
      </c>
      <c r="O216" s="247"/>
      <c r="P216" s="246" t="s">
        <v>120</v>
      </c>
      <c r="Q216" s="247"/>
      <c r="R216" s="246" t="s">
        <v>217</v>
      </c>
      <c r="S216" s="248"/>
      <c r="T216" s="247"/>
      <c r="U216" s="249" t="s">
        <v>218</v>
      </c>
      <c r="V216" s="250"/>
      <c r="W216" s="251"/>
      <c r="X216" s="252" t="s">
        <v>193</v>
      </c>
      <c r="Y216" s="253"/>
      <c r="Z216" s="110"/>
      <c r="AA216" s="233"/>
    </row>
    <row r="217" spans="1:27" ht="19.899999999999999" customHeight="1" x14ac:dyDescent="0.15">
      <c r="A217" s="87"/>
      <c r="B217" s="87"/>
      <c r="C217" s="105"/>
      <c r="E217" s="254"/>
      <c r="F217" s="255"/>
      <c r="G217" s="255"/>
      <c r="H217" s="255"/>
      <c r="I217" s="255"/>
      <c r="J217" s="255"/>
      <c r="K217" s="256"/>
      <c r="L217" s="257"/>
      <c r="M217" s="258"/>
      <c r="N217" s="259"/>
      <c r="O217" s="260"/>
      <c r="P217" s="259"/>
      <c r="Q217" s="260"/>
      <c r="R217" s="259"/>
      <c r="S217" s="261"/>
      <c r="T217" s="260"/>
      <c r="U217" s="262" t="s">
        <v>208</v>
      </c>
      <c r="V217" s="263" t="s">
        <v>209</v>
      </c>
      <c r="W217" s="264"/>
      <c r="X217" s="265"/>
      <c r="Y217" s="266"/>
      <c r="Z217" s="110"/>
      <c r="AA217" s="233"/>
    </row>
    <row r="218" spans="1:27" ht="20.100000000000001" customHeight="1" x14ac:dyDescent="0.15">
      <c r="A218" s="87">
        <f>IFERROR(IF(AND($L218="○", OR(TRIM($N218)="",TRIM($P218)="",TRIM($R218)="",TRIM($U218)="",TRIM($V218)="")),1001,0),3)</f>
        <v>0</v>
      </c>
      <c r="B218" s="87"/>
      <c r="C218" s="105"/>
      <c r="E218" s="267" t="s">
        <v>85</v>
      </c>
      <c r="F218" s="268" t="s">
        <v>130</v>
      </c>
      <c r="G218" s="269"/>
      <c r="H218" s="269"/>
      <c r="I218" s="269"/>
      <c r="J218" s="269"/>
      <c r="K218" s="270"/>
      <c r="L218" s="33"/>
      <c r="M218" s="34"/>
      <c r="N218" s="33"/>
      <c r="O218" s="34"/>
      <c r="P218" s="31"/>
      <c r="Q218" s="32"/>
      <c r="R218" s="26"/>
      <c r="S218" s="27"/>
      <c r="T218" s="28"/>
      <c r="U218" s="3"/>
      <c r="V218" s="26"/>
      <c r="W218" s="73"/>
      <c r="X218" s="20"/>
      <c r="Y218" s="21"/>
      <c r="Z218" s="110"/>
      <c r="AA218" s="233"/>
    </row>
    <row r="219" spans="1:27" ht="20.100000000000001" customHeight="1" x14ac:dyDescent="0.15">
      <c r="A219" s="87">
        <f>IFERROR(IF(AND($L219="○", OR(TRIM($N219)="",TRIM($P219)="",TRIM($R219)="",TRIM($U219)="",TRIM($V219)="")),1001,0),3)</f>
        <v>0</v>
      </c>
      <c r="B219" s="87"/>
      <c r="C219" s="105"/>
      <c r="E219" s="271" t="s">
        <v>86</v>
      </c>
      <c r="F219" s="272" t="s">
        <v>131</v>
      </c>
      <c r="G219" s="273"/>
      <c r="H219" s="273"/>
      <c r="I219" s="273"/>
      <c r="J219" s="273"/>
      <c r="K219" s="274"/>
      <c r="L219" s="29"/>
      <c r="M219" s="30"/>
      <c r="N219" s="29"/>
      <c r="O219" s="30"/>
      <c r="P219" s="24"/>
      <c r="Q219" s="25"/>
      <c r="R219" s="5"/>
      <c r="S219" s="22"/>
      <c r="T219" s="23"/>
      <c r="U219" s="4"/>
      <c r="V219" s="5"/>
      <c r="W219" s="6"/>
      <c r="X219" s="7"/>
      <c r="Y219" s="8"/>
      <c r="Z219" s="110"/>
      <c r="AA219" s="233"/>
    </row>
    <row r="220" spans="1:27" ht="20.100000000000001" customHeight="1" x14ac:dyDescent="0.15">
      <c r="A220" s="87">
        <f>IFERROR(IF(AND($L220="○", OR(TRIM($N220)="",TRIM($P220)="",TRIM($R220)="",TRIM($U220)="",TRIM($V220)="")),1001,0),3)</f>
        <v>0</v>
      </c>
      <c r="B220" s="87"/>
      <c r="C220" s="105"/>
      <c r="E220" s="271" t="s">
        <v>87</v>
      </c>
      <c r="F220" s="272" t="s">
        <v>132</v>
      </c>
      <c r="G220" s="273"/>
      <c r="H220" s="273"/>
      <c r="I220" s="273"/>
      <c r="J220" s="273"/>
      <c r="K220" s="274"/>
      <c r="L220" s="29"/>
      <c r="M220" s="30"/>
      <c r="N220" s="29"/>
      <c r="O220" s="30"/>
      <c r="P220" s="24"/>
      <c r="Q220" s="25"/>
      <c r="R220" s="5"/>
      <c r="S220" s="22"/>
      <c r="T220" s="23"/>
      <c r="U220" s="4"/>
      <c r="V220" s="5"/>
      <c r="W220" s="6"/>
      <c r="X220" s="7"/>
      <c r="Y220" s="8"/>
      <c r="Z220" s="110"/>
      <c r="AA220" s="233"/>
    </row>
    <row r="221" spans="1:27" ht="20.100000000000001" customHeight="1" x14ac:dyDescent="0.15">
      <c r="A221" s="87">
        <f>IFERROR(IF(AND($L221="○", OR(TRIM($N221)="",TRIM($P221)="",TRIM($R221)="",TRIM($U221)="",TRIM($V221)="")),1001,0),3)</f>
        <v>0</v>
      </c>
      <c r="B221" s="87"/>
      <c r="C221" s="105"/>
      <c r="E221" s="271" t="s">
        <v>88</v>
      </c>
      <c r="F221" s="272" t="s">
        <v>133</v>
      </c>
      <c r="G221" s="273"/>
      <c r="H221" s="273"/>
      <c r="I221" s="273"/>
      <c r="J221" s="273"/>
      <c r="K221" s="274"/>
      <c r="L221" s="29"/>
      <c r="M221" s="30"/>
      <c r="N221" s="29"/>
      <c r="O221" s="30"/>
      <c r="P221" s="24"/>
      <c r="Q221" s="25"/>
      <c r="R221" s="5"/>
      <c r="S221" s="22"/>
      <c r="T221" s="23"/>
      <c r="U221" s="4"/>
      <c r="V221" s="5"/>
      <c r="W221" s="6"/>
      <c r="X221" s="7"/>
      <c r="Y221" s="8"/>
      <c r="Z221" s="110"/>
      <c r="AA221" s="233"/>
    </row>
    <row r="222" spans="1:27" ht="20.100000000000001" customHeight="1" x14ac:dyDescent="0.15">
      <c r="A222" s="87">
        <f>IFERROR(IF(AND($L222="○", OR(TRIM($N222)="",TRIM($P222)="",TRIM($R222)="",TRIM($U222)="",TRIM($V222)="")),1001,0),3)</f>
        <v>0</v>
      </c>
      <c r="B222" s="87"/>
      <c r="C222" s="105"/>
      <c r="E222" s="271" t="s">
        <v>159</v>
      </c>
      <c r="F222" s="272" t="s">
        <v>134</v>
      </c>
      <c r="G222" s="273"/>
      <c r="H222" s="273"/>
      <c r="I222" s="273"/>
      <c r="J222" s="273"/>
      <c r="K222" s="274"/>
      <c r="L222" s="29"/>
      <c r="M222" s="30"/>
      <c r="N222" s="29"/>
      <c r="O222" s="30"/>
      <c r="P222" s="24"/>
      <c r="Q222" s="25"/>
      <c r="R222" s="5"/>
      <c r="S222" s="22"/>
      <c r="T222" s="23"/>
      <c r="U222" s="4"/>
      <c r="V222" s="5"/>
      <c r="W222" s="6"/>
      <c r="X222" s="7"/>
      <c r="Y222" s="8"/>
      <c r="Z222" s="110"/>
      <c r="AA222" s="233"/>
    </row>
    <row r="223" spans="1:27" ht="20.100000000000001" customHeight="1" x14ac:dyDescent="0.15">
      <c r="A223" s="87">
        <f>IFERROR(IF(AND($L223="○", OR(TRIM($N223)="",TRIM($P223)="",TRIM($R223)="",TRIM($U223)="",TRIM($V223)="")),1001,0),3)</f>
        <v>0</v>
      </c>
      <c r="B223" s="87"/>
      <c r="C223" s="105"/>
      <c r="E223" s="271" t="s">
        <v>89</v>
      </c>
      <c r="F223" s="272" t="s">
        <v>135</v>
      </c>
      <c r="G223" s="273"/>
      <c r="H223" s="273"/>
      <c r="I223" s="273"/>
      <c r="J223" s="273"/>
      <c r="K223" s="274"/>
      <c r="L223" s="29"/>
      <c r="M223" s="30"/>
      <c r="N223" s="29"/>
      <c r="O223" s="30"/>
      <c r="P223" s="24"/>
      <c r="Q223" s="25"/>
      <c r="R223" s="5"/>
      <c r="S223" s="22"/>
      <c r="T223" s="23"/>
      <c r="U223" s="4"/>
      <c r="V223" s="5"/>
      <c r="W223" s="6"/>
      <c r="X223" s="7"/>
      <c r="Y223" s="8"/>
      <c r="Z223" s="110"/>
      <c r="AA223" s="233"/>
    </row>
    <row r="224" spans="1:27" ht="20.100000000000001" customHeight="1" x14ac:dyDescent="0.15">
      <c r="A224" s="87">
        <f>IFERROR(IF(AND($L224="○", OR(TRIM($N224)="",TRIM($P224)="",TRIM($R224)="",TRIM($U224)="",TRIM($V224)="")),1001,0),3)</f>
        <v>0</v>
      </c>
      <c r="B224" s="87"/>
      <c r="C224" s="105"/>
      <c r="E224" s="271" t="s">
        <v>90</v>
      </c>
      <c r="F224" s="272" t="s">
        <v>136</v>
      </c>
      <c r="G224" s="273"/>
      <c r="H224" s="273"/>
      <c r="I224" s="273"/>
      <c r="J224" s="273"/>
      <c r="K224" s="274"/>
      <c r="L224" s="29"/>
      <c r="M224" s="30"/>
      <c r="N224" s="29"/>
      <c r="O224" s="30"/>
      <c r="P224" s="24"/>
      <c r="Q224" s="25"/>
      <c r="R224" s="5"/>
      <c r="S224" s="22"/>
      <c r="T224" s="23"/>
      <c r="U224" s="4"/>
      <c r="V224" s="5"/>
      <c r="W224" s="6"/>
      <c r="X224" s="7"/>
      <c r="Y224" s="8"/>
      <c r="Z224" s="110"/>
      <c r="AA224" s="233"/>
    </row>
    <row r="225" spans="1:27" ht="20.100000000000001" customHeight="1" x14ac:dyDescent="0.15">
      <c r="A225" s="87">
        <f>IFERROR(IF(AND($L225="○", OR(TRIM($N225)="",TRIM($P225)="",TRIM($R225)="",TRIM($U225)="",TRIM($V225)="")),1001,0),3)</f>
        <v>0</v>
      </c>
      <c r="B225" s="87"/>
      <c r="C225" s="105"/>
      <c r="E225" s="271" t="s">
        <v>91</v>
      </c>
      <c r="F225" s="272" t="s">
        <v>137</v>
      </c>
      <c r="G225" s="273"/>
      <c r="H225" s="273"/>
      <c r="I225" s="273"/>
      <c r="J225" s="273"/>
      <c r="K225" s="274"/>
      <c r="L225" s="29"/>
      <c r="M225" s="30"/>
      <c r="N225" s="29"/>
      <c r="O225" s="30"/>
      <c r="P225" s="24"/>
      <c r="Q225" s="25"/>
      <c r="R225" s="5"/>
      <c r="S225" s="22"/>
      <c r="T225" s="23"/>
      <c r="U225" s="4"/>
      <c r="V225" s="5"/>
      <c r="W225" s="6"/>
      <c r="X225" s="7"/>
      <c r="Y225" s="8"/>
      <c r="Z225" s="110"/>
      <c r="AA225" s="233"/>
    </row>
    <row r="226" spans="1:27" ht="20.100000000000001" customHeight="1" x14ac:dyDescent="0.15">
      <c r="A226" s="87">
        <f>IFERROR(IF(AND($L226="○", OR(TRIM($N226)="",TRIM($P226)="",TRIM($R226)="",TRIM($U226)="",TRIM($V226)="")),1001,0),3)</f>
        <v>0</v>
      </c>
      <c r="B226" s="87"/>
      <c r="C226" s="105"/>
      <c r="E226" s="271" t="s">
        <v>92</v>
      </c>
      <c r="F226" s="272" t="s">
        <v>138</v>
      </c>
      <c r="G226" s="273"/>
      <c r="H226" s="273"/>
      <c r="I226" s="273"/>
      <c r="J226" s="273"/>
      <c r="K226" s="274"/>
      <c r="L226" s="29"/>
      <c r="M226" s="30"/>
      <c r="N226" s="29"/>
      <c r="O226" s="30"/>
      <c r="P226" s="24"/>
      <c r="Q226" s="25"/>
      <c r="R226" s="5"/>
      <c r="S226" s="22"/>
      <c r="T226" s="23"/>
      <c r="U226" s="4"/>
      <c r="V226" s="5"/>
      <c r="W226" s="6"/>
      <c r="X226" s="7"/>
      <c r="Y226" s="8"/>
      <c r="Z226" s="110"/>
      <c r="AA226" s="233"/>
    </row>
    <row r="227" spans="1:27" ht="20.100000000000001" customHeight="1" x14ac:dyDescent="0.15">
      <c r="A227" s="87">
        <f>IFERROR(IF(AND($L227="○", OR(TRIM($N227)="",TRIM($P227)="",TRIM($R227)="",TRIM($U227)="",TRIM($V227)="")),1001,0),3)</f>
        <v>0</v>
      </c>
      <c r="B227" s="87"/>
      <c r="C227" s="105"/>
      <c r="E227" s="271" t="s">
        <v>93</v>
      </c>
      <c r="F227" s="272" t="s">
        <v>139</v>
      </c>
      <c r="G227" s="273"/>
      <c r="H227" s="273"/>
      <c r="I227" s="273"/>
      <c r="J227" s="273"/>
      <c r="K227" s="274"/>
      <c r="L227" s="29"/>
      <c r="M227" s="30"/>
      <c r="N227" s="29"/>
      <c r="O227" s="30"/>
      <c r="P227" s="24"/>
      <c r="Q227" s="25"/>
      <c r="R227" s="5"/>
      <c r="S227" s="22"/>
      <c r="T227" s="23"/>
      <c r="U227" s="2"/>
      <c r="V227" s="5"/>
      <c r="W227" s="6"/>
      <c r="X227" s="7"/>
      <c r="Y227" s="8"/>
      <c r="Z227" s="110"/>
      <c r="AA227" s="233"/>
    </row>
    <row r="228" spans="1:27" ht="20.100000000000001" customHeight="1" x14ac:dyDescent="0.15">
      <c r="A228" s="87">
        <f>IFERROR(IF(AND($L228="○", OR(TRIM($N228)="",TRIM($P228)="",TRIM($R228)="",TRIM($U228)="",TRIM($V228)="")),1001,0),3)</f>
        <v>0</v>
      </c>
      <c r="B228" s="87"/>
      <c r="C228" s="105"/>
      <c r="E228" s="271" t="s">
        <v>94</v>
      </c>
      <c r="F228" s="272" t="s">
        <v>140</v>
      </c>
      <c r="G228" s="273"/>
      <c r="H228" s="273"/>
      <c r="I228" s="273"/>
      <c r="J228" s="273"/>
      <c r="K228" s="274"/>
      <c r="L228" s="29"/>
      <c r="M228" s="30"/>
      <c r="N228" s="29"/>
      <c r="O228" s="30"/>
      <c r="P228" s="24"/>
      <c r="Q228" s="25"/>
      <c r="R228" s="5"/>
      <c r="S228" s="22"/>
      <c r="T228" s="23"/>
      <c r="U228" s="4"/>
      <c r="V228" s="5"/>
      <c r="W228" s="6"/>
      <c r="X228" s="7"/>
      <c r="Y228" s="8"/>
      <c r="Z228" s="110"/>
      <c r="AA228" s="233"/>
    </row>
    <row r="229" spans="1:27" ht="20.100000000000001" customHeight="1" x14ac:dyDescent="0.15">
      <c r="A229" s="87">
        <f>IFERROR(IF(AND($L229="○", OR(TRIM($N229)="",TRIM($P229)="",TRIM($R229)="",TRIM($U229)="",TRIM($V229)="")),1001,0),3)</f>
        <v>0</v>
      </c>
      <c r="B229" s="87"/>
      <c r="C229" s="105"/>
      <c r="E229" s="271" t="s">
        <v>95</v>
      </c>
      <c r="F229" s="272" t="s">
        <v>141</v>
      </c>
      <c r="G229" s="273"/>
      <c r="H229" s="273"/>
      <c r="I229" s="273"/>
      <c r="J229" s="273"/>
      <c r="K229" s="274"/>
      <c r="L229" s="29"/>
      <c r="M229" s="30"/>
      <c r="N229" s="29"/>
      <c r="O229" s="30"/>
      <c r="P229" s="24"/>
      <c r="Q229" s="25"/>
      <c r="R229" s="5"/>
      <c r="S229" s="22"/>
      <c r="T229" s="23"/>
      <c r="U229" s="4"/>
      <c r="V229" s="5"/>
      <c r="W229" s="6"/>
      <c r="X229" s="7"/>
      <c r="Y229" s="8"/>
      <c r="Z229" s="110"/>
      <c r="AA229" s="233"/>
    </row>
    <row r="230" spans="1:27" ht="20.100000000000001" customHeight="1" x14ac:dyDescent="0.15">
      <c r="A230" s="87">
        <f>IFERROR(IF(AND($L230="○", OR(TRIM($N230)="",TRIM($P230)="",TRIM($R230)="",TRIM($U230)="",TRIM($V230)="")),1001,0),3)</f>
        <v>0</v>
      </c>
      <c r="B230" s="87"/>
      <c r="C230" s="105"/>
      <c r="E230" s="271" t="s">
        <v>96</v>
      </c>
      <c r="F230" s="272" t="s">
        <v>142</v>
      </c>
      <c r="G230" s="273"/>
      <c r="H230" s="273"/>
      <c r="I230" s="273"/>
      <c r="J230" s="273"/>
      <c r="K230" s="274"/>
      <c r="L230" s="29"/>
      <c r="M230" s="30"/>
      <c r="N230" s="29"/>
      <c r="O230" s="30"/>
      <c r="P230" s="24"/>
      <c r="Q230" s="25"/>
      <c r="R230" s="5"/>
      <c r="S230" s="22"/>
      <c r="T230" s="23"/>
      <c r="U230" s="4"/>
      <c r="V230" s="5"/>
      <c r="W230" s="6"/>
      <c r="X230" s="7"/>
      <c r="Y230" s="8"/>
      <c r="Z230" s="110"/>
      <c r="AA230" s="233"/>
    </row>
    <row r="231" spans="1:27" ht="20.100000000000001" customHeight="1" x14ac:dyDescent="0.15">
      <c r="A231" s="87">
        <f>IFERROR(IF(AND($L231="○", OR(TRIM($N231)="",TRIM($P231)="",TRIM($R231)="",TRIM($U231)="",TRIM($V231)="")),1001,0),3)</f>
        <v>0</v>
      </c>
      <c r="B231" s="87"/>
      <c r="C231" s="105"/>
      <c r="E231" s="271" t="s">
        <v>97</v>
      </c>
      <c r="F231" s="272" t="s">
        <v>143</v>
      </c>
      <c r="G231" s="273"/>
      <c r="H231" s="273"/>
      <c r="I231" s="273"/>
      <c r="J231" s="273"/>
      <c r="K231" s="274"/>
      <c r="L231" s="29"/>
      <c r="M231" s="30"/>
      <c r="N231" s="29"/>
      <c r="O231" s="30"/>
      <c r="P231" s="24"/>
      <c r="Q231" s="25"/>
      <c r="R231" s="5"/>
      <c r="S231" s="22"/>
      <c r="T231" s="23"/>
      <c r="U231" s="4"/>
      <c r="V231" s="5"/>
      <c r="W231" s="6"/>
      <c r="X231" s="7"/>
      <c r="Y231" s="8"/>
      <c r="Z231" s="110"/>
      <c r="AA231" s="233"/>
    </row>
    <row r="232" spans="1:27" ht="20.100000000000001" customHeight="1" x14ac:dyDescent="0.15">
      <c r="A232" s="87">
        <f>IFERROR(IF(AND($L232="○", OR(TRIM($N232)="",TRIM($P232)="",TRIM($R232)="",TRIM($U232)="",TRIM($V232)="")),1001,0),3)</f>
        <v>0</v>
      </c>
      <c r="B232" s="87"/>
      <c r="C232" s="105"/>
      <c r="E232" s="271" t="s">
        <v>98</v>
      </c>
      <c r="F232" s="272" t="s">
        <v>144</v>
      </c>
      <c r="G232" s="273"/>
      <c r="H232" s="273"/>
      <c r="I232" s="273"/>
      <c r="J232" s="273"/>
      <c r="K232" s="274"/>
      <c r="L232" s="29"/>
      <c r="M232" s="30"/>
      <c r="N232" s="29"/>
      <c r="O232" s="30"/>
      <c r="P232" s="24"/>
      <c r="Q232" s="25"/>
      <c r="R232" s="5"/>
      <c r="S232" s="22"/>
      <c r="T232" s="23"/>
      <c r="U232" s="4"/>
      <c r="V232" s="5"/>
      <c r="W232" s="6"/>
      <c r="X232" s="7"/>
      <c r="Y232" s="8"/>
      <c r="Z232" s="110"/>
      <c r="AA232" s="233"/>
    </row>
    <row r="233" spans="1:27" ht="20.100000000000001" customHeight="1" x14ac:dyDescent="0.15">
      <c r="A233" s="87">
        <f>IFERROR(IF(AND($L233="○", OR(TRIM($N233)="",TRIM($P233)="",TRIM($R233)="",TRIM($U233)="",TRIM($V233)="")),1001,0),3)</f>
        <v>0</v>
      </c>
      <c r="B233" s="87"/>
      <c r="C233" s="105"/>
      <c r="E233" s="271" t="s">
        <v>99</v>
      </c>
      <c r="F233" s="272" t="s">
        <v>145</v>
      </c>
      <c r="G233" s="273"/>
      <c r="H233" s="273"/>
      <c r="I233" s="273"/>
      <c r="J233" s="273"/>
      <c r="K233" s="274"/>
      <c r="L233" s="29"/>
      <c r="M233" s="30"/>
      <c r="N233" s="29"/>
      <c r="O233" s="30"/>
      <c r="P233" s="24"/>
      <c r="Q233" s="25"/>
      <c r="R233" s="5"/>
      <c r="S233" s="22"/>
      <c r="T233" s="23"/>
      <c r="U233" s="4"/>
      <c r="V233" s="5"/>
      <c r="W233" s="6"/>
      <c r="X233" s="7"/>
      <c r="Y233" s="8"/>
      <c r="Z233" s="110"/>
      <c r="AA233" s="233"/>
    </row>
    <row r="234" spans="1:27" ht="20.100000000000001" customHeight="1" x14ac:dyDescent="0.15">
      <c r="A234" s="87">
        <f>IFERROR(IF(AND($L234="○", OR(TRIM($N234)="",TRIM($P234)="",TRIM($R234)="",TRIM($U234)="",TRIM($V234)="")),1001,0),3)</f>
        <v>0</v>
      </c>
      <c r="B234" s="87"/>
      <c r="C234" s="105"/>
      <c r="E234" s="271" t="s">
        <v>100</v>
      </c>
      <c r="F234" s="272" t="s">
        <v>146</v>
      </c>
      <c r="G234" s="273"/>
      <c r="H234" s="273"/>
      <c r="I234" s="273"/>
      <c r="J234" s="273"/>
      <c r="K234" s="274"/>
      <c r="L234" s="29"/>
      <c r="M234" s="30"/>
      <c r="N234" s="29"/>
      <c r="O234" s="30"/>
      <c r="P234" s="24"/>
      <c r="Q234" s="25"/>
      <c r="R234" s="5"/>
      <c r="S234" s="22"/>
      <c r="T234" s="23"/>
      <c r="U234" s="4"/>
      <c r="V234" s="5"/>
      <c r="W234" s="6"/>
      <c r="X234" s="7"/>
      <c r="Y234" s="8"/>
      <c r="Z234" s="110"/>
      <c r="AA234" s="233"/>
    </row>
    <row r="235" spans="1:27" ht="20.100000000000001" customHeight="1" x14ac:dyDescent="0.15">
      <c r="A235" s="87">
        <f>IFERROR(IF(AND($L235="○", OR(TRIM($N235)="",TRIM($P235)="",TRIM($R235)="",TRIM($U235)="",TRIM($V235)="")),1001,0),3)</f>
        <v>0</v>
      </c>
      <c r="B235" s="87"/>
      <c r="C235" s="105"/>
      <c r="E235" s="271" t="s">
        <v>101</v>
      </c>
      <c r="F235" s="272" t="s">
        <v>147</v>
      </c>
      <c r="G235" s="273"/>
      <c r="H235" s="273"/>
      <c r="I235" s="273"/>
      <c r="J235" s="273"/>
      <c r="K235" s="274"/>
      <c r="L235" s="29"/>
      <c r="M235" s="30"/>
      <c r="N235" s="29"/>
      <c r="O235" s="30"/>
      <c r="P235" s="24"/>
      <c r="Q235" s="25"/>
      <c r="R235" s="5"/>
      <c r="S235" s="22"/>
      <c r="T235" s="23"/>
      <c r="U235" s="4"/>
      <c r="V235" s="5"/>
      <c r="W235" s="6"/>
      <c r="X235" s="7"/>
      <c r="Y235" s="8"/>
      <c r="Z235" s="110"/>
      <c r="AA235" s="233"/>
    </row>
    <row r="236" spans="1:27" ht="20.100000000000001" customHeight="1" x14ac:dyDescent="0.15">
      <c r="A236" s="87">
        <f>IFERROR(IF(AND($L236="○", OR(TRIM($N236)="",TRIM($P236)="",TRIM($R236)="",TRIM($U236)="",TRIM($V236)="")),1001,0),3)</f>
        <v>0</v>
      </c>
      <c r="B236" s="87"/>
      <c r="C236" s="105"/>
      <c r="E236" s="271" t="s">
        <v>102</v>
      </c>
      <c r="F236" s="272" t="s">
        <v>148</v>
      </c>
      <c r="G236" s="273"/>
      <c r="H236" s="273"/>
      <c r="I236" s="273"/>
      <c r="J236" s="273"/>
      <c r="K236" s="274"/>
      <c r="L236" s="29"/>
      <c r="M236" s="30"/>
      <c r="N236" s="29"/>
      <c r="O236" s="30"/>
      <c r="P236" s="24"/>
      <c r="Q236" s="25"/>
      <c r="R236" s="5"/>
      <c r="S236" s="22"/>
      <c r="T236" s="23"/>
      <c r="U236" s="4"/>
      <c r="V236" s="5"/>
      <c r="W236" s="6"/>
      <c r="X236" s="7"/>
      <c r="Y236" s="8"/>
      <c r="Z236" s="110"/>
      <c r="AA236" s="233"/>
    </row>
    <row r="237" spans="1:27" ht="20.100000000000001" customHeight="1" x14ac:dyDescent="0.15">
      <c r="A237" s="87">
        <f>IFERROR(IF(AND($L237="○", OR(TRIM($N237)="",TRIM($P237)="",TRIM($R237)="",TRIM($U237)="",TRIM($V237)="")),1001,0),3)</f>
        <v>0</v>
      </c>
      <c r="B237" s="87"/>
      <c r="C237" s="101"/>
      <c r="E237" s="271" t="s">
        <v>103</v>
      </c>
      <c r="F237" s="272" t="s">
        <v>149</v>
      </c>
      <c r="G237" s="273"/>
      <c r="H237" s="273"/>
      <c r="I237" s="273"/>
      <c r="J237" s="273"/>
      <c r="K237" s="274"/>
      <c r="L237" s="29"/>
      <c r="M237" s="30"/>
      <c r="N237" s="29"/>
      <c r="O237" s="30"/>
      <c r="P237" s="24"/>
      <c r="Q237" s="25"/>
      <c r="R237" s="5"/>
      <c r="S237" s="22"/>
      <c r="T237" s="23"/>
      <c r="U237" s="4"/>
      <c r="V237" s="5"/>
      <c r="W237" s="6"/>
      <c r="X237" s="7"/>
      <c r="Y237" s="8"/>
      <c r="Z237" s="154"/>
      <c r="AA237" s="143"/>
    </row>
    <row r="238" spans="1:27" ht="20.100000000000001" customHeight="1" x14ac:dyDescent="0.15">
      <c r="A238" s="87">
        <f>IFERROR(IF(AND($L238="○", OR(TRIM($N238)="",TRIM($P238)="",TRIM($R238)="",TRIM($U238)="",TRIM($V238)="")),1001,0),3)</f>
        <v>0</v>
      </c>
      <c r="B238" s="87"/>
      <c r="C238" s="105"/>
      <c r="E238" s="271" t="s">
        <v>104</v>
      </c>
      <c r="F238" s="272" t="s">
        <v>150</v>
      </c>
      <c r="G238" s="273"/>
      <c r="H238" s="273"/>
      <c r="I238" s="273"/>
      <c r="J238" s="273"/>
      <c r="K238" s="274"/>
      <c r="L238" s="29"/>
      <c r="M238" s="30"/>
      <c r="N238" s="29"/>
      <c r="O238" s="30"/>
      <c r="P238" s="24"/>
      <c r="Q238" s="25"/>
      <c r="R238" s="5"/>
      <c r="S238" s="22"/>
      <c r="T238" s="23"/>
      <c r="U238" s="4"/>
      <c r="V238" s="5"/>
      <c r="W238" s="6"/>
      <c r="X238" s="7"/>
      <c r="Y238" s="8"/>
      <c r="Z238" s="110"/>
      <c r="AA238" s="233"/>
    </row>
    <row r="239" spans="1:27" ht="20.100000000000001" customHeight="1" x14ac:dyDescent="0.15">
      <c r="A239" s="87">
        <f>IFERROR(IF(AND($L239="○", OR(TRIM($N239)="",TRIM($P239)="",TRIM($R239)="",TRIM($U239)="",TRIM($V239)="")),1001,0),3)</f>
        <v>0</v>
      </c>
      <c r="B239" s="87"/>
      <c r="C239" s="105"/>
      <c r="E239" s="271" t="s">
        <v>105</v>
      </c>
      <c r="F239" s="272" t="s">
        <v>151</v>
      </c>
      <c r="G239" s="273"/>
      <c r="H239" s="273"/>
      <c r="I239" s="273"/>
      <c r="J239" s="273"/>
      <c r="K239" s="274"/>
      <c r="L239" s="29"/>
      <c r="M239" s="30"/>
      <c r="N239" s="29"/>
      <c r="O239" s="30"/>
      <c r="P239" s="24"/>
      <c r="Q239" s="25"/>
      <c r="R239" s="5"/>
      <c r="S239" s="22"/>
      <c r="T239" s="23"/>
      <c r="U239" s="4"/>
      <c r="V239" s="5"/>
      <c r="W239" s="6"/>
      <c r="X239" s="7"/>
      <c r="Y239" s="8"/>
      <c r="Z239" s="110"/>
      <c r="AA239" s="233"/>
    </row>
    <row r="240" spans="1:27" ht="20.100000000000001" customHeight="1" x14ac:dyDescent="0.15">
      <c r="A240" s="87">
        <f>IFERROR(IF(AND($L240="○", OR(TRIM($N240)="",TRIM($P240)="",TRIM($R240)="",TRIM($U240)="",TRIM($V240)="")),1001,0),3)</f>
        <v>0</v>
      </c>
      <c r="B240" s="87"/>
      <c r="C240" s="105"/>
      <c r="E240" s="271" t="s">
        <v>106</v>
      </c>
      <c r="F240" s="272" t="s">
        <v>152</v>
      </c>
      <c r="G240" s="273"/>
      <c r="H240" s="273"/>
      <c r="I240" s="273"/>
      <c r="J240" s="273"/>
      <c r="K240" s="274"/>
      <c r="L240" s="29"/>
      <c r="M240" s="30"/>
      <c r="N240" s="29"/>
      <c r="O240" s="30"/>
      <c r="P240" s="24"/>
      <c r="Q240" s="25"/>
      <c r="R240" s="5"/>
      <c r="S240" s="22"/>
      <c r="T240" s="23"/>
      <c r="U240" s="4"/>
      <c r="V240" s="5"/>
      <c r="W240" s="6"/>
      <c r="X240" s="7"/>
      <c r="Y240" s="8"/>
      <c r="Z240" s="110"/>
      <c r="AA240" s="233"/>
    </row>
    <row r="241" spans="1:27" ht="20.100000000000001" customHeight="1" x14ac:dyDescent="0.15">
      <c r="A241" s="87">
        <f>IFERROR(IF(AND($L241="○", OR(TRIM($N241)="",TRIM($P241)="",TRIM($R241)="",TRIM($U241)="",TRIM($V241)="")),1001,0),3)</f>
        <v>0</v>
      </c>
      <c r="B241" s="87"/>
      <c r="C241" s="105"/>
      <c r="E241" s="271" t="s">
        <v>107</v>
      </c>
      <c r="F241" s="272" t="s">
        <v>153</v>
      </c>
      <c r="G241" s="273"/>
      <c r="H241" s="273"/>
      <c r="I241" s="273"/>
      <c r="J241" s="273"/>
      <c r="K241" s="274"/>
      <c r="L241" s="29"/>
      <c r="M241" s="30"/>
      <c r="N241" s="29"/>
      <c r="O241" s="30"/>
      <c r="P241" s="24"/>
      <c r="Q241" s="25"/>
      <c r="R241" s="5"/>
      <c r="S241" s="22"/>
      <c r="T241" s="23"/>
      <c r="U241" s="4"/>
      <c r="V241" s="5"/>
      <c r="W241" s="6"/>
      <c r="X241" s="7"/>
      <c r="Y241" s="8"/>
      <c r="Z241" s="110"/>
      <c r="AA241" s="233"/>
    </row>
    <row r="242" spans="1:27" ht="20.100000000000001" customHeight="1" x14ac:dyDescent="0.15">
      <c r="A242" s="87">
        <f>IFERROR(IF(AND($L242="○", OR(TRIM($N242)="",TRIM($P242)="",TRIM($R242)="",TRIM($U242)="",TRIM($V242)="")),1001,0),3)</f>
        <v>0</v>
      </c>
      <c r="B242" s="87"/>
      <c r="C242" s="105"/>
      <c r="E242" s="271" t="s">
        <v>108</v>
      </c>
      <c r="F242" s="272" t="s">
        <v>154</v>
      </c>
      <c r="G242" s="273"/>
      <c r="H242" s="273"/>
      <c r="I242" s="273"/>
      <c r="J242" s="273"/>
      <c r="K242" s="274"/>
      <c r="L242" s="29"/>
      <c r="M242" s="30"/>
      <c r="N242" s="29"/>
      <c r="O242" s="30"/>
      <c r="P242" s="24"/>
      <c r="Q242" s="25"/>
      <c r="R242" s="5"/>
      <c r="S242" s="22"/>
      <c r="T242" s="23"/>
      <c r="U242" s="4"/>
      <c r="V242" s="5"/>
      <c r="W242" s="6"/>
      <c r="X242" s="7"/>
      <c r="Y242" s="8"/>
      <c r="Z242" s="110"/>
      <c r="AA242" s="233"/>
    </row>
    <row r="243" spans="1:27" ht="20.100000000000001" customHeight="1" x14ac:dyDescent="0.15">
      <c r="A243" s="87">
        <f>IFERROR(IF(AND($L243="○", OR(TRIM($N243)="",TRIM($P243)="",TRIM($R243)="",TRIM($U243)="",TRIM($V243)="")),1001,0),3)</f>
        <v>0</v>
      </c>
      <c r="B243" s="87"/>
      <c r="C243" s="105"/>
      <c r="E243" s="271" t="s">
        <v>109</v>
      </c>
      <c r="F243" s="272" t="s">
        <v>155</v>
      </c>
      <c r="G243" s="273"/>
      <c r="H243" s="273"/>
      <c r="I243" s="273"/>
      <c r="J243" s="273"/>
      <c r="K243" s="274"/>
      <c r="L243" s="29"/>
      <c r="M243" s="30"/>
      <c r="N243" s="29"/>
      <c r="O243" s="30"/>
      <c r="P243" s="24"/>
      <c r="Q243" s="25"/>
      <c r="R243" s="5"/>
      <c r="S243" s="22"/>
      <c r="T243" s="23"/>
      <c r="U243" s="4"/>
      <c r="V243" s="5"/>
      <c r="W243" s="6"/>
      <c r="X243" s="7"/>
      <c r="Y243" s="8"/>
      <c r="Z243" s="110"/>
      <c r="AA243" s="233"/>
    </row>
    <row r="244" spans="1:27" ht="20.100000000000001" customHeight="1" x14ac:dyDescent="0.15">
      <c r="A244" s="87">
        <f>IFERROR(IF(AND($L244="○", OR(TRIM($N244)="",TRIM($P244)="",TRIM($R244)="",TRIM($U244)="",TRIM($V244)="")),1001,0),3)</f>
        <v>0</v>
      </c>
      <c r="B244" s="87"/>
      <c r="C244" s="105"/>
      <c r="E244" s="271" t="s">
        <v>110</v>
      </c>
      <c r="F244" s="272" t="s">
        <v>156</v>
      </c>
      <c r="G244" s="273"/>
      <c r="H244" s="273"/>
      <c r="I244" s="273"/>
      <c r="J244" s="273"/>
      <c r="K244" s="274"/>
      <c r="L244" s="29"/>
      <c r="M244" s="30"/>
      <c r="N244" s="29"/>
      <c r="O244" s="30"/>
      <c r="P244" s="24"/>
      <c r="Q244" s="25"/>
      <c r="R244" s="5"/>
      <c r="S244" s="22"/>
      <c r="T244" s="23"/>
      <c r="U244" s="4"/>
      <c r="V244" s="5"/>
      <c r="W244" s="6"/>
      <c r="X244" s="7"/>
      <c r="Y244" s="8"/>
      <c r="Z244" s="110"/>
      <c r="AA244" s="233"/>
    </row>
    <row r="245" spans="1:27" ht="20.100000000000001" customHeight="1" x14ac:dyDescent="0.15">
      <c r="A245" s="87">
        <f>IFERROR(IF(AND($L245="○", OR(TRIM($N245)="",TRIM($P245)="",TRIM($R245)="",TRIM($U245)="",TRIM($V245)="")),1001,0),3)</f>
        <v>0</v>
      </c>
      <c r="B245" s="87"/>
      <c r="C245" s="105"/>
      <c r="E245" s="271" t="s">
        <v>111</v>
      </c>
      <c r="F245" s="272" t="s">
        <v>157</v>
      </c>
      <c r="G245" s="273"/>
      <c r="H245" s="273"/>
      <c r="I245" s="273"/>
      <c r="J245" s="273"/>
      <c r="K245" s="274"/>
      <c r="L245" s="29"/>
      <c r="M245" s="30"/>
      <c r="N245" s="29"/>
      <c r="O245" s="30"/>
      <c r="P245" s="24"/>
      <c r="Q245" s="25"/>
      <c r="R245" s="5"/>
      <c r="S245" s="22"/>
      <c r="T245" s="23"/>
      <c r="U245" s="4"/>
      <c r="V245" s="5"/>
      <c r="W245" s="6"/>
      <c r="X245" s="7"/>
      <c r="Y245" s="8"/>
      <c r="Z245" s="110"/>
      <c r="AA245" s="233"/>
    </row>
    <row r="246" spans="1:27" ht="20.100000000000001" customHeight="1" x14ac:dyDescent="0.15">
      <c r="A246" s="87">
        <f>IFERROR(IF(AND($L246="○", OR(TRIM($N246)="",TRIM($P246)="",TRIM($R246)="",TRIM($U246)="",TRIM($V246)="")),1001,0),3)</f>
        <v>0</v>
      </c>
      <c r="B246" s="87"/>
      <c r="C246" s="105"/>
      <c r="E246" s="271" t="s">
        <v>112</v>
      </c>
      <c r="F246" s="272" t="s">
        <v>158</v>
      </c>
      <c r="G246" s="273"/>
      <c r="H246" s="273"/>
      <c r="I246" s="273"/>
      <c r="J246" s="273"/>
      <c r="K246" s="274"/>
      <c r="L246" s="29"/>
      <c r="M246" s="30"/>
      <c r="N246" s="29"/>
      <c r="O246" s="30"/>
      <c r="P246" s="24"/>
      <c r="Q246" s="25"/>
      <c r="R246" s="5"/>
      <c r="S246" s="22"/>
      <c r="T246" s="23"/>
      <c r="U246" s="4"/>
      <c r="V246" s="5"/>
      <c r="W246" s="6"/>
      <c r="X246" s="7"/>
      <c r="Y246" s="8"/>
      <c r="Z246" s="110"/>
      <c r="AA246" s="233"/>
    </row>
    <row r="247" spans="1:27" ht="20.100000000000001" customHeight="1" x14ac:dyDescent="0.15">
      <c r="A247" s="87">
        <f>IFERROR(IF(AND($L247="○", TRIM($R247)=""),1001,0),3)</f>
        <v>0</v>
      </c>
      <c r="B247" s="87"/>
      <c r="C247" s="105"/>
      <c r="E247" s="275" t="s">
        <v>180</v>
      </c>
      <c r="F247" s="276" t="s">
        <v>179</v>
      </c>
      <c r="G247" s="277"/>
      <c r="H247" s="277"/>
      <c r="I247" s="277"/>
      <c r="J247" s="277"/>
      <c r="K247" s="278"/>
      <c r="L247" s="77"/>
      <c r="M247" s="78"/>
      <c r="N247" s="279"/>
      <c r="O247" s="280"/>
      <c r="P247" s="281"/>
      <c r="Q247" s="282"/>
      <c r="R247" s="74"/>
      <c r="S247" s="75"/>
      <c r="T247" s="76"/>
      <c r="U247" s="283"/>
      <c r="V247" s="284"/>
      <c r="W247" s="285"/>
      <c r="X247" s="9"/>
      <c r="Y247" s="10"/>
      <c r="Z247" s="110"/>
      <c r="AA247" s="233"/>
    </row>
    <row r="248" spans="1:27" ht="30" customHeight="1" x14ac:dyDescent="0.15">
      <c r="A248" s="87"/>
      <c r="B248" s="87"/>
      <c r="C248" s="125"/>
      <c r="D248" s="126"/>
      <c r="E248" s="126"/>
      <c r="F248" s="126"/>
      <c r="G248" s="126"/>
      <c r="H248" s="126"/>
      <c r="I248" s="126"/>
      <c r="J248" s="126"/>
      <c r="K248" s="126"/>
      <c r="L248" s="126"/>
      <c r="M248" s="286"/>
      <c r="N248" s="126"/>
      <c r="O248" s="156"/>
      <c r="P248" s="127"/>
      <c r="Q248" s="150"/>
      <c r="R248" s="150"/>
      <c r="S248" s="150"/>
      <c r="T248" s="150"/>
      <c r="U248" s="150"/>
      <c r="V248" s="150"/>
      <c r="W248" s="150"/>
      <c r="X248" s="150"/>
      <c r="Y248" s="127"/>
      <c r="Z248" s="129"/>
    </row>
  </sheetData>
  <sheetProtection algorithmName="SHA-512" hashValue="EMjs3BiaisoIbGBV+R0oxfDTFHfKZnBJ6nxhD5Bz7XQjhLvCqnjVErSOwzW+ISRbvx/9/GA3iffSO8zyEC8+VQ==" saltValue="f4A/ZonPtzv2XlDNpvAiFg==" spinCount="100000" sheet="1" objects="1" scenarios="1"/>
  <dataConsolidate/>
  <mergeCells count="316">
    <mergeCell ref="J177:Y177"/>
    <mergeCell ref="E181:Y181"/>
    <mergeCell ref="I191:M191"/>
    <mergeCell ref="C150:H150"/>
    <mergeCell ref="W1:Z1"/>
    <mergeCell ref="I159:M159"/>
    <mergeCell ref="I22:Y22"/>
    <mergeCell ref="I24:Y24"/>
    <mergeCell ref="I169:Y169"/>
    <mergeCell ref="J15:Y15"/>
    <mergeCell ref="I28:Y28"/>
    <mergeCell ref="I38:Y38"/>
    <mergeCell ref="I87:Y87"/>
    <mergeCell ref="I126:Y126"/>
    <mergeCell ref="I30:Y30"/>
    <mergeCell ref="I40:M40"/>
    <mergeCell ref="J74:Y74"/>
    <mergeCell ref="I75:Y75"/>
    <mergeCell ref="J76:Y76"/>
    <mergeCell ref="I77:Y77"/>
    <mergeCell ref="E15:H15"/>
    <mergeCell ref="C13:H13"/>
    <mergeCell ref="I71:Y71"/>
    <mergeCell ref="I63:M63"/>
    <mergeCell ref="I20:M20"/>
    <mergeCell ref="N247:O247"/>
    <mergeCell ref="P247:Q247"/>
    <mergeCell ref="R247:T247"/>
    <mergeCell ref="L244:M244"/>
    <mergeCell ref="L245:M245"/>
    <mergeCell ref="N240:O240"/>
    <mergeCell ref="N241:O241"/>
    <mergeCell ref="N242:O242"/>
    <mergeCell ref="N243:O243"/>
    <mergeCell ref="N244:O244"/>
    <mergeCell ref="N245:O245"/>
    <mergeCell ref="R242:T242"/>
    <mergeCell ref="R243:T243"/>
    <mergeCell ref="L240:M240"/>
    <mergeCell ref="R244:T244"/>
    <mergeCell ref="R245:T245"/>
    <mergeCell ref="R246:T246"/>
    <mergeCell ref="P244:Q244"/>
    <mergeCell ref="P245:Q245"/>
    <mergeCell ref="P246:Q246"/>
    <mergeCell ref="L247:M247"/>
    <mergeCell ref="L241:M241"/>
    <mergeCell ref="L242:M242"/>
    <mergeCell ref="L243:M243"/>
    <mergeCell ref="I210:M210"/>
    <mergeCell ref="C207:H207"/>
    <mergeCell ref="I163:Y163"/>
    <mergeCell ref="E197:H197"/>
    <mergeCell ref="I197:M197"/>
    <mergeCell ref="E198:H198"/>
    <mergeCell ref="E196:H196"/>
    <mergeCell ref="O191:Q191"/>
    <mergeCell ref="J211:Y211"/>
    <mergeCell ref="I212:M212"/>
    <mergeCell ref="I176:M176"/>
    <mergeCell ref="I178:M178"/>
    <mergeCell ref="L218:M218"/>
    <mergeCell ref="L219:M219"/>
    <mergeCell ref="L220:M220"/>
    <mergeCell ref="V217:W217"/>
    <mergeCell ref="E216:K217"/>
    <mergeCell ref="L216:M217"/>
    <mergeCell ref="N216:O217"/>
    <mergeCell ref="P216:Q217"/>
    <mergeCell ref="R216:T217"/>
    <mergeCell ref="X216:Y217"/>
    <mergeCell ref="V218:W218"/>
    <mergeCell ref="I26:Y26"/>
    <mergeCell ref="C60:H60"/>
    <mergeCell ref="I73:Y73"/>
    <mergeCell ref="C109:H109"/>
    <mergeCell ref="I202:M202"/>
    <mergeCell ref="I198:M198"/>
    <mergeCell ref="C174:H174"/>
    <mergeCell ref="I189:M189"/>
    <mergeCell ref="E199:H199"/>
    <mergeCell ref="I199:M199"/>
    <mergeCell ref="E200:H200"/>
    <mergeCell ref="I32:Y32"/>
    <mergeCell ref="I34:M34"/>
    <mergeCell ref="I36:M36"/>
    <mergeCell ref="I69:M69"/>
    <mergeCell ref="I118:M118"/>
    <mergeCell ref="I161:M161"/>
    <mergeCell ref="I79:Y79"/>
    <mergeCell ref="I81:Y81"/>
    <mergeCell ref="I83:M83"/>
    <mergeCell ref="I85:M85"/>
    <mergeCell ref="I114:Y114"/>
    <mergeCell ref="I116:Y116"/>
    <mergeCell ref="I122:M122"/>
    <mergeCell ref="I124:M124"/>
    <mergeCell ref="I120:Y120"/>
    <mergeCell ref="I153:M153"/>
    <mergeCell ref="D111:Y111"/>
    <mergeCell ref="I112:Y112"/>
    <mergeCell ref="I155:Y155"/>
    <mergeCell ref="I157:Y157"/>
    <mergeCell ref="I165:M165"/>
    <mergeCell ref="I167:M167"/>
    <mergeCell ref="V220:W220"/>
    <mergeCell ref="I200:M200"/>
    <mergeCell ref="E185:J185"/>
    <mergeCell ref="E186:J186"/>
    <mergeCell ref="W187:X187"/>
    <mergeCell ref="E182:J182"/>
    <mergeCell ref="L221:M221"/>
    <mergeCell ref="L222:M222"/>
    <mergeCell ref="J203:Y203"/>
    <mergeCell ref="K182:M182"/>
    <mergeCell ref="N182:V182"/>
    <mergeCell ref="W182:Y182"/>
    <mergeCell ref="K183:M183"/>
    <mergeCell ref="N183:V183"/>
    <mergeCell ref="W183:Y183"/>
    <mergeCell ref="K184:M184"/>
    <mergeCell ref="N184:V184"/>
    <mergeCell ref="W184:Y184"/>
    <mergeCell ref="K185:M185"/>
    <mergeCell ref="N185:V185"/>
    <mergeCell ref="W185:X185"/>
    <mergeCell ref="K186:M187"/>
    <mergeCell ref="N186:V186"/>
    <mergeCell ref="W186:X186"/>
    <mergeCell ref="R240:T240"/>
    <mergeCell ref="R241:T241"/>
    <mergeCell ref="U216:W216"/>
    <mergeCell ref="E215:Y215"/>
    <mergeCell ref="R234:T234"/>
    <mergeCell ref="R235:T235"/>
    <mergeCell ref="R236:T236"/>
    <mergeCell ref="L233:M233"/>
    <mergeCell ref="L234:M234"/>
    <mergeCell ref="L235:M235"/>
    <mergeCell ref="L236:M236"/>
    <mergeCell ref="L237:M237"/>
    <mergeCell ref="L238:M238"/>
    <mergeCell ref="L239:M239"/>
    <mergeCell ref="L223:M223"/>
    <mergeCell ref="L224:M224"/>
    <mergeCell ref="L225:M225"/>
    <mergeCell ref="L226:M226"/>
    <mergeCell ref="L227:M227"/>
    <mergeCell ref="L228:M228"/>
    <mergeCell ref="L229:M229"/>
    <mergeCell ref="L230:M230"/>
    <mergeCell ref="L231:M231"/>
    <mergeCell ref="V219:W219"/>
    <mergeCell ref="L246:M246"/>
    <mergeCell ref="N218:O218"/>
    <mergeCell ref="N219:O219"/>
    <mergeCell ref="N220:O220"/>
    <mergeCell ref="N221:O221"/>
    <mergeCell ref="N222:O222"/>
    <mergeCell ref="N223:O223"/>
    <mergeCell ref="N224:O224"/>
    <mergeCell ref="N225:O225"/>
    <mergeCell ref="N226:O226"/>
    <mergeCell ref="N227:O227"/>
    <mergeCell ref="N228:O228"/>
    <mergeCell ref="N229:O229"/>
    <mergeCell ref="N230:O230"/>
    <mergeCell ref="N231:O231"/>
    <mergeCell ref="N232:O232"/>
    <mergeCell ref="N233:O233"/>
    <mergeCell ref="N234:O234"/>
    <mergeCell ref="N235:O235"/>
    <mergeCell ref="N236:O236"/>
    <mergeCell ref="N237:O237"/>
    <mergeCell ref="N238:O238"/>
    <mergeCell ref="N239:O239"/>
    <mergeCell ref="L232:M232"/>
    <mergeCell ref="N246:O246"/>
    <mergeCell ref="P218:Q218"/>
    <mergeCell ref="P219:Q219"/>
    <mergeCell ref="P220:Q220"/>
    <mergeCell ref="P221:Q221"/>
    <mergeCell ref="P222:Q222"/>
    <mergeCell ref="P223:Q223"/>
    <mergeCell ref="P224:Q224"/>
    <mergeCell ref="P225:Q225"/>
    <mergeCell ref="P226:Q226"/>
    <mergeCell ref="P227:Q227"/>
    <mergeCell ref="P228:Q228"/>
    <mergeCell ref="P229:Q229"/>
    <mergeCell ref="P230:Q230"/>
    <mergeCell ref="P231:Q231"/>
    <mergeCell ref="P232:Q232"/>
    <mergeCell ref="P233:Q233"/>
    <mergeCell ref="P234:Q234"/>
    <mergeCell ref="P235:Q235"/>
    <mergeCell ref="P236:Q236"/>
    <mergeCell ref="P237:Q237"/>
    <mergeCell ref="P238:Q238"/>
    <mergeCell ref="R237:T237"/>
    <mergeCell ref="P239:Q239"/>
    <mergeCell ref="R238:T238"/>
    <mergeCell ref="P240:Q240"/>
    <mergeCell ref="P241:Q241"/>
    <mergeCell ref="P242:Q242"/>
    <mergeCell ref="P243:Q243"/>
    <mergeCell ref="R218:T218"/>
    <mergeCell ref="R219:T219"/>
    <mergeCell ref="R220:T220"/>
    <mergeCell ref="R221:T221"/>
    <mergeCell ref="R222:T222"/>
    <mergeCell ref="R223:T223"/>
    <mergeCell ref="R224:T224"/>
    <mergeCell ref="R225:T225"/>
    <mergeCell ref="R226:T226"/>
    <mergeCell ref="R227:T227"/>
    <mergeCell ref="R228:T228"/>
    <mergeCell ref="R229:T229"/>
    <mergeCell ref="R230:T230"/>
    <mergeCell ref="R231:T231"/>
    <mergeCell ref="R232:T232"/>
    <mergeCell ref="R233:T233"/>
    <mergeCell ref="R239:T239"/>
    <mergeCell ref="N187:V187"/>
    <mergeCell ref="I196:M196"/>
    <mergeCell ref="E187:J187"/>
    <mergeCell ref="I193:M193"/>
    <mergeCell ref="E183:J183"/>
    <mergeCell ref="E184:J184"/>
    <mergeCell ref="X234:Y234"/>
    <mergeCell ref="X244:Y244"/>
    <mergeCell ref="X227:Y227"/>
    <mergeCell ref="X228:Y228"/>
    <mergeCell ref="X229:Y229"/>
    <mergeCell ref="X230:Y230"/>
    <mergeCell ref="X231:Y231"/>
    <mergeCell ref="X232:Y232"/>
    <mergeCell ref="X233:Y233"/>
    <mergeCell ref="X218:Y218"/>
    <mergeCell ref="X219:Y219"/>
    <mergeCell ref="X220:Y220"/>
    <mergeCell ref="X221:Y221"/>
    <mergeCell ref="X222:Y222"/>
    <mergeCell ref="X223:Y223"/>
    <mergeCell ref="X224:Y224"/>
    <mergeCell ref="X225:Y225"/>
    <mergeCell ref="X226:Y226"/>
    <mergeCell ref="X245:Y245"/>
    <mergeCell ref="X246:Y246"/>
    <mergeCell ref="X247:Y247"/>
    <mergeCell ref="X235:Y235"/>
    <mergeCell ref="X236:Y236"/>
    <mergeCell ref="X237:Y237"/>
    <mergeCell ref="X238:Y238"/>
    <mergeCell ref="X239:Y239"/>
    <mergeCell ref="X240:Y240"/>
    <mergeCell ref="X241:Y241"/>
    <mergeCell ref="X242:Y242"/>
    <mergeCell ref="X243:Y243"/>
    <mergeCell ref="V221:W221"/>
    <mergeCell ref="V222:W222"/>
    <mergeCell ref="V223:W223"/>
    <mergeCell ref="V224:W224"/>
    <mergeCell ref="V225:W225"/>
    <mergeCell ref="V226:W226"/>
    <mergeCell ref="V227:W227"/>
    <mergeCell ref="V228:W228"/>
    <mergeCell ref="V229:W229"/>
    <mergeCell ref="V230:W230"/>
    <mergeCell ref="V231:W231"/>
    <mergeCell ref="V232:W232"/>
    <mergeCell ref="V233:W233"/>
    <mergeCell ref="V234:W234"/>
    <mergeCell ref="V235:W235"/>
    <mergeCell ref="V236:W236"/>
    <mergeCell ref="V237:W237"/>
    <mergeCell ref="V238:W238"/>
    <mergeCell ref="V247:W247"/>
    <mergeCell ref="V239:W239"/>
    <mergeCell ref="V240:W240"/>
    <mergeCell ref="V241:W241"/>
    <mergeCell ref="V242:W242"/>
    <mergeCell ref="V243:W243"/>
    <mergeCell ref="V244:W244"/>
    <mergeCell ref="V245:W245"/>
    <mergeCell ref="V246:W246"/>
    <mergeCell ref="F218:K218"/>
    <mergeCell ref="F219:K219"/>
    <mergeCell ref="F220:K220"/>
    <mergeCell ref="F221:K221"/>
    <mergeCell ref="F222:K222"/>
    <mergeCell ref="F223:K223"/>
    <mergeCell ref="F224:K224"/>
    <mergeCell ref="F225:K225"/>
    <mergeCell ref="F226:K226"/>
    <mergeCell ref="F227:K227"/>
    <mergeCell ref="F228:K228"/>
    <mergeCell ref="F229:K229"/>
    <mergeCell ref="F230:K230"/>
    <mergeCell ref="F231:K231"/>
    <mergeCell ref="F232:K232"/>
    <mergeCell ref="F233:K233"/>
    <mergeCell ref="F234:K234"/>
    <mergeCell ref="F235:K235"/>
    <mergeCell ref="F245:K245"/>
    <mergeCell ref="F246:K246"/>
    <mergeCell ref="F247:K247"/>
    <mergeCell ref="F236:K236"/>
    <mergeCell ref="F237:K237"/>
    <mergeCell ref="F238:K238"/>
    <mergeCell ref="F239:K239"/>
    <mergeCell ref="F240:K240"/>
    <mergeCell ref="F241:K241"/>
    <mergeCell ref="F242:K242"/>
    <mergeCell ref="F243:K243"/>
    <mergeCell ref="F244:K244"/>
  </mergeCells>
  <phoneticPr fontId="4"/>
  <conditionalFormatting sqref="I20:M20">
    <cfRule type="expression" dxfId="229" priority="230" stopIfTrue="1">
      <formula>$A20&lt;&gt;0</formula>
    </cfRule>
  </conditionalFormatting>
  <conditionalFormatting sqref="I22:Y22">
    <cfRule type="expression" dxfId="228" priority="229" stopIfTrue="1">
      <formula>$A22&lt;&gt;0</formula>
    </cfRule>
  </conditionalFormatting>
  <conditionalFormatting sqref="I24:Y24">
    <cfRule type="expression" dxfId="227" priority="228" stopIfTrue="1">
      <formula>$A24&lt;&gt;0</formula>
    </cfRule>
  </conditionalFormatting>
  <conditionalFormatting sqref="I26:Y26">
    <cfRule type="expression" dxfId="226" priority="227" stopIfTrue="1">
      <formula>$A26&lt;&gt;0</formula>
    </cfRule>
  </conditionalFormatting>
  <conditionalFormatting sqref="I28:Y28">
    <cfRule type="expression" dxfId="225" priority="226" stopIfTrue="1">
      <formula>$A28&lt;&gt;0</formula>
    </cfRule>
  </conditionalFormatting>
  <conditionalFormatting sqref="I30:Y30">
    <cfRule type="expression" dxfId="224" priority="225" stopIfTrue="1">
      <formula>$A30&lt;&gt;0</formula>
    </cfRule>
  </conditionalFormatting>
  <conditionalFormatting sqref="I32:Y32">
    <cfRule type="expression" dxfId="223" priority="224" stopIfTrue="1">
      <formula>$A32&lt;&gt;0</formula>
    </cfRule>
  </conditionalFormatting>
  <conditionalFormatting sqref="I34:M34">
    <cfRule type="expression" dxfId="222" priority="223" stopIfTrue="1">
      <formula>$A34&lt;&gt;0</formula>
    </cfRule>
  </conditionalFormatting>
  <conditionalFormatting sqref="I36:M36">
    <cfRule type="expression" dxfId="221" priority="222" stopIfTrue="1">
      <formula>$A36&lt;&gt;0</formula>
    </cfRule>
  </conditionalFormatting>
  <conditionalFormatting sqref="I38:Y38">
    <cfRule type="expression" dxfId="220" priority="221" stopIfTrue="1">
      <formula>$A38&lt;&gt;0</formula>
    </cfRule>
  </conditionalFormatting>
  <conditionalFormatting sqref="I40:M40">
    <cfRule type="expression" dxfId="219" priority="220" stopIfTrue="1">
      <formula>$A40&lt;&gt;0</formula>
    </cfRule>
  </conditionalFormatting>
  <conditionalFormatting sqref="I63:M63">
    <cfRule type="expression" dxfId="218" priority="219" stopIfTrue="1">
      <formula>$A63&lt;&gt;0</formula>
    </cfRule>
  </conditionalFormatting>
  <conditionalFormatting sqref="I69:M69">
    <cfRule type="expression" dxfId="217" priority="218" stopIfTrue="1">
      <formula>$A69&lt;&gt;0</formula>
    </cfRule>
  </conditionalFormatting>
  <conditionalFormatting sqref="I71:Y71">
    <cfRule type="expression" dxfId="216" priority="217" stopIfTrue="1">
      <formula>$A71&lt;&gt;0</formula>
    </cfRule>
  </conditionalFormatting>
  <conditionalFormatting sqref="I73:Y73">
    <cfRule type="expression" dxfId="215" priority="216" stopIfTrue="1">
      <formula>$A73&lt;&gt;0</formula>
    </cfRule>
  </conditionalFormatting>
  <conditionalFormatting sqref="I75:Y75">
    <cfRule type="expression" dxfId="214" priority="215" stopIfTrue="1">
      <formula>$A75&lt;&gt;0</formula>
    </cfRule>
  </conditionalFormatting>
  <conditionalFormatting sqref="I77:Y77">
    <cfRule type="expression" dxfId="213" priority="214" stopIfTrue="1">
      <formula>$A77&lt;&gt;0</formula>
    </cfRule>
  </conditionalFormatting>
  <conditionalFormatting sqref="I79:Y79">
    <cfRule type="expression" dxfId="212" priority="213" stopIfTrue="1">
      <formula>$A79&lt;&gt;0</formula>
    </cfRule>
  </conditionalFormatting>
  <conditionalFormatting sqref="I81:Y81">
    <cfRule type="expression" dxfId="211" priority="212" stopIfTrue="1">
      <formula>$A81&lt;&gt;0</formula>
    </cfRule>
  </conditionalFormatting>
  <conditionalFormatting sqref="I83:M83">
    <cfRule type="expression" dxfId="210" priority="211" stopIfTrue="1">
      <formula>$A83&lt;&gt;0</formula>
    </cfRule>
  </conditionalFormatting>
  <conditionalFormatting sqref="P83">
    <cfRule type="expression" dxfId="209" priority="210" stopIfTrue="1">
      <formula>$A84&lt;&gt;0</formula>
    </cfRule>
  </conditionalFormatting>
  <conditionalFormatting sqref="I85:M85">
    <cfRule type="expression" dxfId="208" priority="209" stopIfTrue="1">
      <formula>$A85&lt;&gt;0</formula>
    </cfRule>
  </conditionalFormatting>
  <conditionalFormatting sqref="I87:Y87">
    <cfRule type="expression" dxfId="207" priority="208" stopIfTrue="1">
      <formula>$A87&lt;&gt;0</formula>
    </cfRule>
  </conditionalFormatting>
  <conditionalFormatting sqref="I114:Y114">
    <cfRule type="expression" dxfId="206" priority="207" stopIfTrue="1">
      <formula>$A114&lt;&gt;0</formula>
    </cfRule>
  </conditionalFormatting>
  <conditionalFormatting sqref="I116:Y116">
    <cfRule type="expression" dxfId="205" priority="206" stopIfTrue="1">
      <formula>$A116&lt;&gt;0</formula>
    </cfRule>
  </conditionalFormatting>
  <conditionalFormatting sqref="I120:Y120">
    <cfRule type="expression" dxfId="204" priority="205" stopIfTrue="1">
      <formula>$A120&lt;&gt;0</formula>
    </cfRule>
  </conditionalFormatting>
  <conditionalFormatting sqref="I122:M122">
    <cfRule type="expression" dxfId="203" priority="204" stopIfTrue="1">
      <formula>$A122&lt;&gt;0</formula>
    </cfRule>
  </conditionalFormatting>
  <conditionalFormatting sqref="I124:M124">
    <cfRule type="expression" dxfId="202" priority="203" stopIfTrue="1">
      <formula>$A124&lt;&gt;0</formula>
    </cfRule>
  </conditionalFormatting>
  <conditionalFormatting sqref="I126:Y126">
    <cfRule type="expression" dxfId="201" priority="202" stopIfTrue="1">
      <formula>$A126&lt;&gt;0</formula>
    </cfRule>
  </conditionalFormatting>
  <conditionalFormatting sqref="I153:M153">
    <cfRule type="expression" dxfId="200" priority="201" stopIfTrue="1">
      <formula>$A153&lt;&gt;0</formula>
    </cfRule>
  </conditionalFormatting>
  <conditionalFormatting sqref="I155:Y155">
    <cfRule type="expression" dxfId="199" priority="200" stopIfTrue="1">
      <formula>$A155&lt;&gt;0</formula>
    </cfRule>
  </conditionalFormatting>
  <conditionalFormatting sqref="I157:Y157">
    <cfRule type="expression" dxfId="198" priority="199" stopIfTrue="1">
      <formula>$A157&lt;&gt;0</formula>
    </cfRule>
  </conditionalFormatting>
  <conditionalFormatting sqref="I159:M159">
    <cfRule type="expression" dxfId="197" priority="198" stopIfTrue="1">
      <formula>$A159&lt;&gt;0</formula>
    </cfRule>
  </conditionalFormatting>
  <conditionalFormatting sqref="I161:M161">
    <cfRule type="expression" dxfId="196" priority="197" stopIfTrue="1">
      <formula>$A161&lt;&gt;0</formula>
    </cfRule>
  </conditionalFormatting>
  <conditionalFormatting sqref="I163:Y163">
    <cfRule type="expression" dxfId="195" priority="196" stopIfTrue="1">
      <formula>$A163&lt;&gt;0</formula>
    </cfRule>
  </conditionalFormatting>
  <conditionalFormatting sqref="I165:M165">
    <cfRule type="expression" dxfId="194" priority="195" stopIfTrue="1">
      <formula>$A165&lt;&gt;0</formula>
    </cfRule>
  </conditionalFormatting>
  <conditionalFormatting sqref="I167:M167">
    <cfRule type="expression" dxfId="193" priority="194" stopIfTrue="1">
      <formula>$A167&lt;&gt;0</formula>
    </cfRule>
  </conditionalFormatting>
  <conditionalFormatting sqref="I169:Y169">
    <cfRule type="expression" dxfId="192" priority="193" stopIfTrue="1">
      <formula>$A169&lt;&gt;0</formula>
    </cfRule>
  </conditionalFormatting>
  <conditionalFormatting sqref="K183:M183">
    <cfRule type="expression" dxfId="191" priority="192" stopIfTrue="1">
      <formula>$A182&lt;&gt;0</formula>
    </cfRule>
  </conditionalFormatting>
  <conditionalFormatting sqref="K184:M184">
    <cfRule type="expression" dxfId="190" priority="191" stopIfTrue="1">
      <formula>$A182&lt;&gt;0</formula>
    </cfRule>
  </conditionalFormatting>
  <conditionalFormatting sqref="N184:V184">
    <cfRule type="expression" dxfId="189" priority="190" stopIfTrue="1">
      <formula>$A184&lt;&gt;0</formula>
    </cfRule>
  </conditionalFormatting>
  <conditionalFormatting sqref="K185:M185">
    <cfRule type="expression" dxfId="188" priority="189" stopIfTrue="1">
      <formula>$A182&lt;&gt;0</formula>
    </cfRule>
  </conditionalFormatting>
  <conditionalFormatting sqref="N185:V185">
    <cfRule type="expression" dxfId="187" priority="188" stopIfTrue="1">
      <formula>$A185&lt;&gt;0</formula>
    </cfRule>
  </conditionalFormatting>
  <conditionalFormatting sqref="K186:M187">
    <cfRule type="expression" dxfId="186" priority="187" stopIfTrue="1">
      <formula>$A182&lt;&gt;0</formula>
    </cfRule>
  </conditionalFormatting>
  <conditionalFormatting sqref="N186:V186">
    <cfRule type="expression" dxfId="185" priority="186" stopIfTrue="1">
      <formula>AND($A186&lt;&gt;0,TRIM($N186)="")</formula>
    </cfRule>
  </conditionalFormatting>
  <conditionalFormatting sqref="W186:X186">
    <cfRule type="expression" dxfId="184" priority="185" stopIfTrue="1">
      <formula>AND($A186&lt;&gt;0,TRIM($W186)="")</formula>
    </cfRule>
  </conditionalFormatting>
  <conditionalFormatting sqref="I189:M189">
    <cfRule type="expression" dxfId="183" priority="184" stopIfTrue="1">
      <formula>$A189&lt;&gt;0</formula>
    </cfRule>
  </conditionalFormatting>
  <conditionalFormatting sqref="I196:M196">
    <cfRule type="expression" dxfId="182" priority="183" stopIfTrue="1">
      <formula>$A196&lt;&gt;0</formula>
    </cfRule>
  </conditionalFormatting>
  <conditionalFormatting sqref="I197:M197">
    <cfRule type="expression" dxfId="181" priority="182" stopIfTrue="1">
      <formula>$A197&lt;&gt;0</formula>
    </cfRule>
  </conditionalFormatting>
  <conditionalFormatting sqref="I198:M198">
    <cfRule type="expression" dxfId="180" priority="181" stopIfTrue="1">
      <formula>$A198&lt;&gt;0</formula>
    </cfRule>
  </conditionalFormatting>
  <conditionalFormatting sqref="I200:M200">
    <cfRule type="expression" dxfId="179" priority="180" stopIfTrue="1">
      <formula>$A200&lt;&gt;0</formula>
    </cfRule>
  </conditionalFormatting>
  <conditionalFormatting sqref="I210:M210">
    <cfRule type="expression" dxfId="178" priority="179" stopIfTrue="1">
      <formula>TRIM($I210)=""</formula>
    </cfRule>
  </conditionalFormatting>
  <conditionalFormatting sqref="P210">
    <cfRule type="expression" dxfId="177" priority="178" stopIfTrue="1">
      <formula>OR(NOT(ISNUMBER(VALUE($P210))), TRIM($P210)="", LEN($P210)&lt;&gt;6)</formula>
    </cfRule>
  </conditionalFormatting>
  <conditionalFormatting sqref="I212:M212">
    <cfRule type="expression" dxfId="176" priority="177" stopIfTrue="1">
      <formula>$A212&lt;&gt;0</formula>
    </cfRule>
  </conditionalFormatting>
  <conditionalFormatting sqref="L218:M218">
    <cfRule type="expression" dxfId="175" priority="176" stopIfTrue="1">
      <formula>希望&lt;&gt;0</formula>
    </cfRule>
  </conditionalFormatting>
  <conditionalFormatting sqref="N218:O218">
    <cfRule type="expression" dxfId="174" priority="175" stopIfTrue="1">
      <formula>AND($A218&lt;&gt;0, TRIM($N218)="")</formula>
    </cfRule>
  </conditionalFormatting>
  <conditionalFormatting sqref="P218:Q218">
    <cfRule type="expression" dxfId="173" priority="174" stopIfTrue="1">
      <formula>AND($A218&lt;&gt;0, TRIM($P218)="")</formula>
    </cfRule>
  </conditionalFormatting>
  <conditionalFormatting sqref="R218:T218">
    <cfRule type="expression" dxfId="172" priority="173" stopIfTrue="1">
      <formula>AND($A218&lt;&gt;0, TRIM($R218)="")</formula>
    </cfRule>
  </conditionalFormatting>
  <conditionalFormatting sqref="U218">
    <cfRule type="expression" dxfId="171" priority="172" stopIfTrue="1">
      <formula>AND($A218&lt;&gt;0, TRIM($U218)="")</formula>
    </cfRule>
  </conditionalFormatting>
  <conditionalFormatting sqref="V218:W218">
    <cfRule type="expression" dxfId="170" priority="171" stopIfTrue="1">
      <formula>AND($A218&lt;&gt;0, TRIM($V218)="")</formula>
    </cfRule>
  </conditionalFormatting>
  <conditionalFormatting sqref="L219:M219">
    <cfRule type="expression" dxfId="169" priority="170" stopIfTrue="1">
      <formula>希望&lt;&gt;0</formula>
    </cfRule>
  </conditionalFormatting>
  <conditionalFormatting sqref="N219:O219">
    <cfRule type="expression" dxfId="168" priority="169" stopIfTrue="1">
      <formula>AND($A219&lt;&gt;0, TRIM($N219)="")</formula>
    </cfRule>
  </conditionalFormatting>
  <conditionalFormatting sqref="P219:Q219">
    <cfRule type="expression" dxfId="167" priority="168" stopIfTrue="1">
      <formula>AND($A219&lt;&gt;0, TRIM($P219)="")</formula>
    </cfRule>
  </conditionalFormatting>
  <conditionalFormatting sqref="R219:T219">
    <cfRule type="expression" dxfId="166" priority="167" stopIfTrue="1">
      <formula>AND($A219&lt;&gt;0, TRIM($R219)="")</formula>
    </cfRule>
  </conditionalFormatting>
  <conditionalFormatting sqref="U219">
    <cfRule type="expression" dxfId="165" priority="166" stopIfTrue="1">
      <formula>AND($A219&lt;&gt;0, TRIM($U219)="")</formula>
    </cfRule>
  </conditionalFormatting>
  <conditionalFormatting sqref="V219:W219">
    <cfRule type="expression" dxfId="164" priority="165" stopIfTrue="1">
      <formula>AND($A219&lt;&gt;0, TRIM($V219)="")</formula>
    </cfRule>
  </conditionalFormatting>
  <conditionalFormatting sqref="L220:M220">
    <cfRule type="expression" dxfId="163" priority="164" stopIfTrue="1">
      <formula>希望&lt;&gt;0</formula>
    </cfRule>
  </conditionalFormatting>
  <conditionalFormatting sqref="N220:O220">
    <cfRule type="expression" dxfId="162" priority="163" stopIfTrue="1">
      <formula>AND($A220&lt;&gt;0, TRIM($N220)="")</formula>
    </cfRule>
  </conditionalFormatting>
  <conditionalFormatting sqref="P220:Q220">
    <cfRule type="expression" dxfId="161" priority="162" stopIfTrue="1">
      <formula>AND($A220&lt;&gt;0, TRIM($P220)="")</formula>
    </cfRule>
  </conditionalFormatting>
  <conditionalFormatting sqref="R220:T220">
    <cfRule type="expression" dxfId="160" priority="161" stopIfTrue="1">
      <formula>AND($A220&lt;&gt;0, TRIM($R220)="")</formula>
    </cfRule>
  </conditionalFormatting>
  <conditionalFormatting sqref="U220">
    <cfRule type="expression" dxfId="159" priority="160" stopIfTrue="1">
      <formula>AND($A220&lt;&gt;0, TRIM($U220)="")</formula>
    </cfRule>
  </conditionalFormatting>
  <conditionalFormatting sqref="V220:W220">
    <cfRule type="expression" dxfId="158" priority="159" stopIfTrue="1">
      <formula>AND($A220&lt;&gt;0, TRIM($V220)="")</formula>
    </cfRule>
  </conditionalFormatting>
  <conditionalFormatting sqref="L221:M221">
    <cfRule type="expression" dxfId="157" priority="158" stopIfTrue="1">
      <formula>希望&lt;&gt;0</formula>
    </cfRule>
  </conditionalFormatting>
  <conditionalFormatting sqref="N221:O221">
    <cfRule type="expression" dxfId="156" priority="157" stopIfTrue="1">
      <formula>AND($A221&lt;&gt;0, TRIM($N221)="")</formula>
    </cfRule>
  </conditionalFormatting>
  <conditionalFormatting sqref="P221:Q221">
    <cfRule type="expression" dxfId="155" priority="156" stopIfTrue="1">
      <formula>AND($A221&lt;&gt;0, TRIM($P221)="")</formula>
    </cfRule>
  </conditionalFormatting>
  <conditionalFormatting sqref="R221:T221">
    <cfRule type="expression" dxfId="154" priority="155" stopIfTrue="1">
      <formula>AND($A221&lt;&gt;0, TRIM($R221)="")</formula>
    </cfRule>
  </conditionalFormatting>
  <conditionalFormatting sqref="U221">
    <cfRule type="expression" dxfId="153" priority="154" stopIfTrue="1">
      <formula>AND($A221&lt;&gt;0, TRIM($U221)="")</formula>
    </cfRule>
  </conditionalFormatting>
  <conditionalFormatting sqref="V221:W221">
    <cfRule type="expression" dxfId="152" priority="153" stopIfTrue="1">
      <formula>AND($A221&lt;&gt;0, TRIM($V221)="")</formula>
    </cfRule>
  </conditionalFormatting>
  <conditionalFormatting sqref="L222:M222">
    <cfRule type="expression" dxfId="151" priority="152" stopIfTrue="1">
      <formula>希望&lt;&gt;0</formula>
    </cfRule>
  </conditionalFormatting>
  <conditionalFormatting sqref="N222:O222">
    <cfRule type="expression" dxfId="150" priority="151" stopIfTrue="1">
      <formula>AND($A222&lt;&gt;0, TRIM($N222)="")</formula>
    </cfRule>
  </conditionalFormatting>
  <conditionalFormatting sqref="P222:Q222">
    <cfRule type="expression" dxfId="149" priority="150" stopIfTrue="1">
      <formula>AND($A222&lt;&gt;0, TRIM($P222)="")</formula>
    </cfRule>
  </conditionalFormatting>
  <conditionalFormatting sqref="R222:T222">
    <cfRule type="expression" dxfId="148" priority="149" stopIfTrue="1">
      <formula>AND($A222&lt;&gt;0, TRIM($R222)="")</formula>
    </cfRule>
  </conditionalFormatting>
  <conditionalFormatting sqref="U222">
    <cfRule type="expression" dxfId="147" priority="148" stopIfTrue="1">
      <formula>AND($A222&lt;&gt;0, TRIM($U222)="")</formula>
    </cfRule>
  </conditionalFormatting>
  <conditionalFormatting sqref="V222:W222">
    <cfRule type="expression" dxfId="146" priority="147" stopIfTrue="1">
      <formula>AND($A222&lt;&gt;0, TRIM($V222)="")</formula>
    </cfRule>
  </conditionalFormatting>
  <conditionalFormatting sqref="L223:M223">
    <cfRule type="expression" dxfId="145" priority="146" stopIfTrue="1">
      <formula>希望&lt;&gt;0</formula>
    </cfRule>
  </conditionalFormatting>
  <conditionalFormatting sqref="N223:O223">
    <cfRule type="expression" dxfId="144" priority="145" stopIfTrue="1">
      <formula>AND($A223&lt;&gt;0, TRIM($N223)="")</formula>
    </cfRule>
  </conditionalFormatting>
  <conditionalFormatting sqref="P223:Q223">
    <cfRule type="expression" dxfId="143" priority="144" stopIfTrue="1">
      <formula>AND($A223&lt;&gt;0, TRIM($P223)="")</formula>
    </cfRule>
  </conditionalFormatting>
  <conditionalFormatting sqref="R223:T223">
    <cfRule type="expression" dxfId="142" priority="143" stopIfTrue="1">
      <formula>AND($A223&lt;&gt;0, TRIM($R223)="")</formula>
    </cfRule>
  </conditionalFormatting>
  <conditionalFormatting sqref="U223">
    <cfRule type="expression" dxfId="141" priority="142" stopIfTrue="1">
      <formula>AND($A223&lt;&gt;0, TRIM($U223)="")</formula>
    </cfRule>
  </conditionalFormatting>
  <conditionalFormatting sqref="V223:W223">
    <cfRule type="expression" dxfId="140" priority="141" stopIfTrue="1">
      <formula>AND($A223&lt;&gt;0, TRIM($V223)="")</formula>
    </cfRule>
  </conditionalFormatting>
  <conditionalFormatting sqref="L224:M224">
    <cfRule type="expression" dxfId="139" priority="140" stopIfTrue="1">
      <formula>希望&lt;&gt;0</formula>
    </cfRule>
  </conditionalFormatting>
  <conditionalFormatting sqref="N224:O224">
    <cfRule type="expression" dxfId="138" priority="139" stopIfTrue="1">
      <formula>AND($A224&lt;&gt;0, TRIM($N224)="")</formula>
    </cfRule>
  </conditionalFormatting>
  <conditionalFormatting sqref="P224:Q224">
    <cfRule type="expression" dxfId="137" priority="138" stopIfTrue="1">
      <formula>AND($A224&lt;&gt;0, TRIM($P224)="")</formula>
    </cfRule>
  </conditionalFormatting>
  <conditionalFormatting sqref="R224:T224">
    <cfRule type="expression" dxfId="136" priority="137" stopIfTrue="1">
      <formula>AND($A224&lt;&gt;0, TRIM($R224)="")</formula>
    </cfRule>
  </conditionalFormatting>
  <conditionalFormatting sqref="U224">
    <cfRule type="expression" dxfId="135" priority="136" stopIfTrue="1">
      <formula>AND($A224&lt;&gt;0, TRIM($U224)="")</formula>
    </cfRule>
  </conditionalFormatting>
  <conditionalFormatting sqref="V224:W224">
    <cfRule type="expression" dxfId="134" priority="135" stopIfTrue="1">
      <formula>AND($A224&lt;&gt;0, TRIM($V224)="")</formula>
    </cfRule>
  </conditionalFormatting>
  <conditionalFormatting sqref="L225:M225">
    <cfRule type="expression" dxfId="133" priority="134" stopIfTrue="1">
      <formula>希望&lt;&gt;0</formula>
    </cfRule>
  </conditionalFormatting>
  <conditionalFormatting sqref="N225:O225">
    <cfRule type="expression" dxfId="132" priority="133" stopIfTrue="1">
      <formula>AND($A225&lt;&gt;0, TRIM($N225)="")</formula>
    </cfRule>
  </conditionalFormatting>
  <conditionalFormatting sqref="P225:Q225">
    <cfRule type="expression" dxfId="131" priority="132" stopIfTrue="1">
      <formula>AND($A225&lt;&gt;0, TRIM($P225)="")</formula>
    </cfRule>
  </conditionalFormatting>
  <conditionalFormatting sqref="R225:T225">
    <cfRule type="expression" dxfId="130" priority="131" stopIfTrue="1">
      <formula>AND($A225&lt;&gt;0, TRIM($R225)="")</formula>
    </cfRule>
  </conditionalFormatting>
  <conditionalFormatting sqref="U225">
    <cfRule type="expression" dxfId="129" priority="130" stopIfTrue="1">
      <formula>AND($A225&lt;&gt;0, TRIM($U225)="")</formula>
    </cfRule>
  </conditionalFormatting>
  <conditionalFormatting sqref="V225:W225">
    <cfRule type="expression" dxfId="128" priority="129" stopIfTrue="1">
      <formula>AND($A225&lt;&gt;0, TRIM($V225)="")</formula>
    </cfRule>
  </conditionalFormatting>
  <conditionalFormatting sqref="L226:M226">
    <cfRule type="expression" dxfId="127" priority="128" stopIfTrue="1">
      <formula>希望&lt;&gt;0</formula>
    </cfRule>
  </conditionalFormatting>
  <conditionalFormatting sqref="N226:O226">
    <cfRule type="expression" dxfId="126" priority="127" stopIfTrue="1">
      <formula>AND($A226&lt;&gt;0, TRIM($N226)="")</formula>
    </cfRule>
  </conditionalFormatting>
  <conditionalFormatting sqref="P226:Q226">
    <cfRule type="expression" dxfId="125" priority="126" stopIfTrue="1">
      <formula>AND($A226&lt;&gt;0, TRIM($P226)="")</formula>
    </cfRule>
  </conditionalFormatting>
  <conditionalFormatting sqref="R226:T226">
    <cfRule type="expression" dxfId="124" priority="125" stopIfTrue="1">
      <formula>AND($A226&lt;&gt;0, TRIM($R226)="")</formula>
    </cfRule>
  </conditionalFormatting>
  <conditionalFormatting sqref="U226">
    <cfRule type="expression" dxfId="123" priority="124" stopIfTrue="1">
      <formula>AND($A226&lt;&gt;0, TRIM($U226)="")</formula>
    </cfRule>
  </conditionalFormatting>
  <conditionalFormatting sqref="V226:W226">
    <cfRule type="expression" dxfId="122" priority="123" stopIfTrue="1">
      <formula>AND($A226&lt;&gt;0, TRIM($V226)="")</formula>
    </cfRule>
  </conditionalFormatting>
  <conditionalFormatting sqref="L227:M227">
    <cfRule type="expression" dxfId="121" priority="122" stopIfTrue="1">
      <formula>希望&lt;&gt;0</formula>
    </cfRule>
  </conditionalFormatting>
  <conditionalFormatting sqref="N227:O227">
    <cfRule type="expression" dxfId="120" priority="121" stopIfTrue="1">
      <formula>AND($A227&lt;&gt;0, TRIM($N227)="")</formula>
    </cfRule>
  </conditionalFormatting>
  <conditionalFormatting sqref="P227:Q227">
    <cfRule type="expression" dxfId="119" priority="120" stopIfTrue="1">
      <formula>AND($A227&lt;&gt;0, TRIM($P227)="")</formula>
    </cfRule>
  </conditionalFormatting>
  <conditionalFormatting sqref="R227:T227">
    <cfRule type="expression" dxfId="118" priority="119" stopIfTrue="1">
      <formula>AND($A227&lt;&gt;0, TRIM($R227)="")</formula>
    </cfRule>
  </conditionalFormatting>
  <conditionalFormatting sqref="U227">
    <cfRule type="expression" dxfId="117" priority="118" stopIfTrue="1">
      <formula>AND($A227&lt;&gt;0, TRIM($U227)="")</formula>
    </cfRule>
  </conditionalFormatting>
  <conditionalFormatting sqref="V227:W227">
    <cfRule type="expression" dxfId="116" priority="117" stopIfTrue="1">
      <formula>AND($A227&lt;&gt;0, TRIM($V227)="")</formula>
    </cfRule>
  </conditionalFormatting>
  <conditionalFormatting sqref="L228:M228">
    <cfRule type="expression" dxfId="115" priority="116" stopIfTrue="1">
      <formula>希望&lt;&gt;0</formula>
    </cfRule>
  </conditionalFormatting>
  <conditionalFormatting sqref="N228:O228">
    <cfRule type="expression" dxfId="114" priority="115" stopIfTrue="1">
      <formula>AND($A228&lt;&gt;0, TRIM($N228)="")</formula>
    </cfRule>
  </conditionalFormatting>
  <conditionalFormatting sqref="P228:Q228">
    <cfRule type="expression" dxfId="113" priority="114" stopIfTrue="1">
      <formula>AND($A228&lt;&gt;0, TRIM($P228)="")</formula>
    </cfRule>
  </conditionalFormatting>
  <conditionalFormatting sqref="R228:T228">
    <cfRule type="expression" dxfId="112" priority="113" stopIfTrue="1">
      <formula>AND($A228&lt;&gt;0, TRIM($R228)="")</formula>
    </cfRule>
  </conditionalFormatting>
  <conditionalFormatting sqref="U228">
    <cfRule type="expression" dxfId="111" priority="112" stopIfTrue="1">
      <formula>AND($A228&lt;&gt;0, TRIM($U228)="")</formula>
    </cfRule>
  </conditionalFormatting>
  <conditionalFormatting sqref="V228:W228">
    <cfRule type="expression" dxfId="110" priority="111" stopIfTrue="1">
      <formula>AND($A228&lt;&gt;0, TRIM($V228)="")</formula>
    </cfRule>
  </conditionalFormatting>
  <conditionalFormatting sqref="L229:M229">
    <cfRule type="expression" dxfId="109" priority="110" stopIfTrue="1">
      <formula>希望&lt;&gt;0</formula>
    </cfRule>
  </conditionalFormatting>
  <conditionalFormatting sqref="N229:O229">
    <cfRule type="expression" dxfId="108" priority="109" stopIfTrue="1">
      <formula>AND($A229&lt;&gt;0, TRIM($N229)="")</formula>
    </cfRule>
  </conditionalFormatting>
  <conditionalFormatting sqref="P229:Q229">
    <cfRule type="expression" dxfId="107" priority="108" stopIfTrue="1">
      <formula>AND($A229&lt;&gt;0, TRIM($P229)="")</formula>
    </cfRule>
  </conditionalFormatting>
  <conditionalFormatting sqref="R229:T229">
    <cfRule type="expression" dxfId="106" priority="107" stopIfTrue="1">
      <formula>AND($A229&lt;&gt;0, TRIM($R229)="")</formula>
    </cfRule>
  </conditionalFormatting>
  <conditionalFormatting sqref="U229">
    <cfRule type="expression" dxfId="105" priority="106" stopIfTrue="1">
      <formula>AND($A229&lt;&gt;0, TRIM($U229)="")</formula>
    </cfRule>
  </conditionalFormatting>
  <conditionalFormatting sqref="V229:W229">
    <cfRule type="expression" dxfId="104" priority="105" stopIfTrue="1">
      <formula>AND($A229&lt;&gt;0, TRIM($V229)="")</formula>
    </cfRule>
  </conditionalFormatting>
  <conditionalFormatting sqref="L230:M230">
    <cfRule type="expression" dxfId="103" priority="104" stopIfTrue="1">
      <formula>希望&lt;&gt;0</formula>
    </cfRule>
  </conditionalFormatting>
  <conditionalFormatting sqref="N230:O230">
    <cfRule type="expression" dxfId="102" priority="103" stopIfTrue="1">
      <formula>AND($A230&lt;&gt;0, TRIM($N230)="")</formula>
    </cfRule>
  </conditionalFormatting>
  <conditionalFormatting sqref="P230:Q230">
    <cfRule type="expression" dxfId="101" priority="102" stopIfTrue="1">
      <formula>AND($A230&lt;&gt;0, TRIM($P230)="")</formula>
    </cfRule>
  </conditionalFormatting>
  <conditionalFormatting sqref="R230:T230">
    <cfRule type="expression" dxfId="100" priority="101" stopIfTrue="1">
      <formula>AND($A230&lt;&gt;0, TRIM($R230)="")</formula>
    </cfRule>
  </conditionalFormatting>
  <conditionalFormatting sqref="U230">
    <cfRule type="expression" dxfId="99" priority="100" stopIfTrue="1">
      <formula>AND($A230&lt;&gt;0, TRIM($U230)="")</formula>
    </cfRule>
  </conditionalFormatting>
  <conditionalFormatting sqref="V230:W230">
    <cfRule type="expression" dxfId="98" priority="99" stopIfTrue="1">
      <formula>AND($A230&lt;&gt;0, TRIM($V230)="")</formula>
    </cfRule>
  </conditionalFormatting>
  <conditionalFormatting sqref="L231:M231">
    <cfRule type="expression" dxfId="97" priority="98" stopIfTrue="1">
      <formula>希望&lt;&gt;0</formula>
    </cfRule>
  </conditionalFormatting>
  <conditionalFormatting sqref="N231:O231">
    <cfRule type="expression" dxfId="96" priority="97" stopIfTrue="1">
      <formula>AND($A231&lt;&gt;0, TRIM($N231)="")</formula>
    </cfRule>
  </conditionalFormatting>
  <conditionalFormatting sqref="P231:Q231">
    <cfRule type="expression" dxfId="95" priority="96" stopIfTrue="1">
      <formula>AND($A231&lt;&gt;0, TRIM($P231)="")</formula>
    </cfRule>
  </conditionalFormatting>
  <conditionalFormatting sqref="R231:T231">
    <cfRule type="expression" dxfId="94" priority="95" stopIfTrue="1">
      <formula>AND($A231&lt;&gt;0, TRIM($R231)="")</formula>
    </cfRule>
  </conditionalFormatting>
  <conditionalFormatting sqref="U231">
    <cfRule type="expression" dxfId="93" priority="94" stopIfTrue="1">
      <formula>AND($A231&lt;&gt;0, TRIM($U231)="")</formula>
    </cfRule>
  </conditionalFormatting>
  <conditionalFormatting sqref="V231:W231">
    <cfRule type="expression" dxfId="92" priority="93" stopIfTrue="1">
      <formula>AND($A231&lt;&gt;0, TRIM($V231)="")</formula>
    </cfRule>
  </conditionalFormatting>
  <conditionalFormatting sqref="L232:M232">
    <cfRule type="expression" dxfId="91" priority="92" stopIfTrue="1">
      <formula>希望&lt;&gt;0</formula>
    </cfRule>
  </conditionalFormatting>
  <conditionalFormatting sqref="N232:O232">
    <cfRule type="expression" dxfId="90" priority="91" stopIfTrue="1">
      <formula>AND($A232&lt;&gt;0, TRIM($N232)="")</formula>
    </cfRule>
  </conditionalFormatting>
  <conditionalFormatting sqref="P232:Q232">
    <cfRule type="expression" dxfId="89" priority="90" stopIfTrue="1">
      <formula>AND($A232&lt;&gt;0, TRIM($P232)="")</formula>
    </cfRule>
  </conditionalFormatting>
  <conditionalFormatting sqref="R232:T232">
    <cfRule type="expression" dxfId="88" priority="89" stopIfTrue="1">
      <formula>AND($A232&lt;&gt;0, TRIM($R232)="")</formula>
    </cfRule>
  </conditionalFormatting>
  <conditionalFormatting sqref="U232">
    <cfRule type="expression" dxfId="87" priority="88" stopIfTrue="1">
      <formula>AND($A232&lt;&gt;0, TRIM($U232)="")</formula>
    </cfRule>
  </conditionalFormatting>
  <conditionalFormatting sqref="V232:W232">
    <cfRule type="expression" dxfId="86" priority="87" stopIfTrue="1">
      <formula>AND($A232&lt;&gt;0, TRIM($V232)="")</formula>
    </cfRule>
  </conditionalFormatting>
  <conditionalFormatting sqref="L233:M233">
    <cfRule type="expression" dxfId="85" priority="86" stopIfTrue="1">
      <formula>希望&lt;&gt;0</formula>
    </cfRule>
  </conditionalFormatting>
  <conditionalFormatting sqref="N233:O233">
    <cfRule type="expression" dxfId="84" priority="85" stopIfTrue="1">
      <formula>AND($A233&lt;&gt;0, TRIM($N233)="")</formula>
    </cfRule>
  </conditionalFormatting>
  <conditionalFormatting sqref="P233:Q233">
    <cfRule type="expression" dxfId="83" priority="84" stopIfTrue="1">
      <formula>AND($A233&lt;&gt;0, TRIM($P233)="")</formula>
    </cfRule>
  </conditionalFormatting>
  <conditionalFormatting sqref="R233:T233">
    <cfRule type="expression" dxfId="82" priority="83" stopIfTrue="1">
      <formula>AND($A233&lt;&gt;0, TRIM($R233)="")</formula>
    </cfRule>
  </conditionalFormatting>
  <conditionalFormatting sqref="U233">
    <cfRule type="expression" dxfId="81" priority="82" stopIfTrue="1">
      <formula>AND($A233&lt;&gt;0, TRIM($U233)="")</formula>
    </cfRule>
  </conditionalFormatting>
  <conditionalFormatting sqref="V233:W233">
    <cfRule type="expression" dxfId="80" priority="81" stopIfTrue="1">
      <formula>AND($A233&lt;&gt;0, TRIM($V233)="")</formula>
    </cfRule>
  </conditionalFormatting>
  <conditionalFormatting sqref="L234:M234">
    <cfRule type="expression" dxfId="79" priority="80" stopIfTrue="1">
      <formula>希望&lt;&gt;0</formula>
    </cfRule>
  </conditionalFormatting>
  <conditionalFormatting sqref="N234:O234">
    <cfRule type="expression" dxfId="78" priority="79" stopIfTrue="1">
      <formula>AND($A234&lt;&gt;0, TRIM($N234)="")</formula>
    </cfRule>
  </conditionalFormatting>
  <conditionalFormatting sqref="P234:Q234">
    <cfRule type="expression" dxfId="77" priority="78" stopIfTrue="1">
      <formula>AND($A234&lt;&gt;0, TRIM($P234)="")</formula>
    </cfRule>
  </conditionalFormatting>
  <conditionalFormatting sqref="R234:T234">
    <cfRule type="expression" dxfId="76" priority="77" stopIfTrue="1">
      <formula>AND($A234&lt;&gt;0, TRIM($R234)="")</formula>
    </cfRule>
  </conditionalFormatting>
  <conditionalFormatting sqref="U234">
    <cfRule type="expression" dxfId="75" priority="76" stopIfTrue="1">
      <formula>AND($A234&lt;&gt;0, TRIM($U234)="")</formula>
    </cfRule>
  </conditionalFormatting>
  <conditionalFormatting sqref="V234:W234">
    <cfRule type="expression" dxfId="74" priority="75" stopIfTrue="1">
      <formula>AND($A234&lt;&gt;0, TRIM($V234)="")</formula>
    </cfRule>
  </conditionalFormatting>
  <conditionalFormatting sqref="L235:M235">
    <cfRule type="expression" dxfId="73" priority="74" stopIfTrue="1">
      <formula>希望&lt;&gt;0</formula>
    </cfRule>
  </conditionalFormatting>
  <conditionalFormatting sqref="N235:O235">
    <cfRule type="expression" dxfId="72" priority="73" stopIfTrue="1">
      <formula>AND($A235&lt;&gt;0, TRIM($N235)="")</formula>
    </cfRule>
  </conditionalFormatting>
  <conditionalFormatting sqref="P235:Q235">
    <cfRule type="expression" dxfId="71" priority="72" stopIfTrue="1">
      <formula>AND($A235&lt;&gt;0, TRIM($P235)="")</formula>
    </cfRule>
  </conditionalFormatting>
  <conditionalFormatting sqref="R235:T235">
    <cfRule type="expression" dxfId="70" priority="71" stopIfTrue="1">
      <formula>AND($A235&lt;&gt;0, TRIM($R235)="")</formula>
    </cfRule>
  </conditionalFormatting>
  <conditionalFormatting sqref="U235">
    <cfRule type="expression" dxfId="69" priority="70" stopIfTrue="1">
      <formula>AND($A235&lt;&gt;0, TRIM($U235)="")</formula>
    </cfRule>
  </conditionalFormatting>
  <conditionalFormatting sqref="V235:W235">
    <cfRule type="expression" dxfId="68" priority="69" stopIfTrue="1">
      <formula>AND($A235&lt;&gt;0, TRIM($V235)="")</formula>
    </cfRule>
  </conditionalFormatting>
  <conditionalFormatting sqref="L236:M236">
    <cfRule type="expression" dxfId="67" priority="68" stopIfTrue="1">
      <formula>希望&lt;&gt;0</formula>
    </cfRule>
  </conditionalFormatting>
  <conditionalFormatting sqref="N236:O236">
    <cfRule type="expression" dxfId="66" priority="67" stopIfTrue="1">
      <formula>AND($A236&lt;&gt;0, TRIM($N236)="")</formula>
    </cfRule>
  </conditionalFormatting>
  <conditionalFormatting sqref="P236:Q236">
    <cfRule type="expression" dxfId="65" priority="66" stopIfTrue="1">
      <formula>AND($A236&lt;&gt;0, TRIM($P236)="")</formula>
    </cfRule>
  </conditionalFormatting>
  <conditionalFormatting sqref="R236:T236">
    <cfRule type="expression" dxfId="64" priority="65" stopIfTrue="1">
      <formula>AND($A236&lt;&gt;0, TRIM($R236)="")</formula>
    </cfRule>
  </conditionalFormatting>
  <conditionalFormatting sqref="U236">
    <cfRule type="expression" dxfId="63" priority="64" stopIfTrue="1">
      <formula>AND($A236&lt;&gt;0, TRIM($U236)="")</formula>
    </cfRule>
  </conditionalFormatting>
  <conditionalFormatting sqref="V236:W236">
    <cfRule type="expression" dxfId="62" priority="63" stopIfTrue="1">
      <formula>AND($A236&lt;&gt;0, TRIM($V236)="")</formula>
    </cfRule>
  </conditionalFormatting>
  <conditionalFormatting sqref="L237:M237">
    <cfRule type="expression" dxfId="61" priority="62" stopIfTrue="1">
      <formula>希望&lt;&gt;0</formula>
    </cfRule>
  </conditionalFormatting>
  <conditionalFormatting sqref="N237:O237">
    <cfRule type="expression" dxfId="60" priority="61" stopIfTrue="1">
      <formula>AND($A237&lt;&gt;0, TRIM($N237)="")</formula>
    </cfRule>
  </conditionalFormatting>
  <conditionalFormatting sqref="P237:Q237">
    <cfRule type="expression" dxfId="59" priority="60" stopIfTrue="1">
      <formula>AND($A237&lt;&gt;0, TRIM($P237)="")</formula>
    </cfRule>
  </conditionalFormatting>
  <conditionalFormatting sqref="R237:T237">
    <cfRule type="expression" dxfId="58" priority="59" stopIfTrue="1">
      <formula>AND($A237&lt;&gt;0, TRIM($R237)="")</formula>
    </cfRule>
  </conditionalFormatting>
  <conditionalFormatting sqref="U237">
    <cfRule type="expression" dxfId="57" priority="58" stopIfTrue="1">
      <formula>AND($A237&lt;&gt;0, TRIM($U237)="")</formula>
    </cfRule>
  </conditionalFormatting>
  <conditionalFormatting sqref="V237:W237">
    <cfRule type="expression" dxfId="56" priority="57" stopIfTrue="1">
      <formula>AND($A237&lt;&gt;0, TRIM($V237)="")</formula>
    </cfRule>
  </conditionalFormatting>
  <conditionalFormatting sqref="L238:M238">
    <cfRule type="expression" dxfId="55" priority="56" stopIfTrue="1">
      <formula>希望&lt;&gt;0</formula>
    </cfRule>
  </conditionalFormatting>
  <conditionalFormatting sqref="N238:O238">
    <cfRule type="expression" dxfId="54" priority="55" stopIfTrue="1">
      <formula>AND($A238&lt;&gt;0, TRIM($N238)="")</formula>
    </cfRule>
  </conditionalFormatting>
  <conditionalFormatting sqref="P238:Q238">
    <cfRule type="expression" dxfId="53" priority="54" stopIfTrue="1">
      <formula>AND($A238&lt;&gt;0, TRIM($P238)="")</formula>
    </cfRule>
  </conditionalFormatting>
  <conditionalFormatting sqref="R238:T238">
    <cfRule type="expression" dxfId="52" priority="53" stopIfTrue="1">
      <formula>AND($A238&lt;&gt;0, TRIM($R238)="")</formula>
    </cfRule>
  </conditionalFormatting>
  <conditionalFormatting sqref="U238">
    <cfRule type="expression" dxfId="51" priority="52" stopIfTrue="1">
      <formula>AND($A238&lt;&gt;0, TRIM($U238)="")</formula>
    </cfRule>
  </conditionalFormatting>
  <conditionalFormatting sqref="V238:W238">
    <cfRule type="expression" dxfId="50" priority="51" stopIfTrue="1">
      <formula>AND($A238&lt;&gt;0, TRIM($V238)="")</formula>
    </cfRule>
  </conditionalFormatting>
  <conditionalFormatting sqref="L239:M239">
    <cfRule type="expression" dxfId="49" priority="50" stopIfTrue="1">
      <formula>希望&lt;&gt;0</formula>
    </cfRule>
  </conditionalFormatting>
  <conditionalFormatting sqref="N239:O239">
    <cfRule type="expression" dxfId="48" priority="49" stopIfTrue="1">
      <formula>AND($A239&lt;&gt;0, TRIM($N239)="")</formula>
    </cfRule>
  </conditionalFormatting>
  <conditionalFormatting sqref="P239:Q239">
    <cfRule type="expression" dxfId="47" priority="48" stopIfTrue="1">
      <formula>AND($A239&lt;&gt;0, TRIM($P239)="")</formula>
    </cfRule>
  </conditionalFormatting>
  <conditionalFormatting sqref="R239:T239">
    <cfRule type="expression" dxfId="46" priority="47" stopIfTrue="1">
      <formula>AND($A239&lt;&gt;0, TRIM($R239)="")</formula>
    </cfRule>
  </conditionalFormatting>
  <conditionalFormatting sqref="U239">
    <cfRule type="expression" dxfId="45" priority="46" stopIfTrue="1">
      <formula>AND($A239&lt;&gt;0, TRIM($U239)="")</formula>
    </cfRule>
  </conditionalFormatting>
  <conditionalFormatting sqref="V239:W239">
    <cfRule type="expression" dxfId="44" priority="45" stopIfTrue="1">
      <formula>AND($A239&lt;&gt;0, TRIM($V239)="")</formula>
    </cfRule>
  </conditionalFormatting>
  <conditionalFormatting sqref="L240:M240">
    <cfRule type="expression" dxfId="43" priority="44" stopIfTrue="1">
      <formula>希望&lt;&gt;0</formula>
    </cfRule>
  </conditionalFormatting>
  <conditionalFormatting sqref="N240:O240">
    <cfRule type="expression" dxfId="42" priority="43" stopIfTrue="1">
      <formula>AND($A240&lt;&gt;0, TRIM($N240)="")</formula>
    </cfRule>
  </conditionalFormatting>
  <conditionalFormatting sqref="P240:Q240">
    <cfRule type="expression" dxfId="41" priority="42" stopIfTrue="1">
      <formula>AND($A240&lt;&gt;0, TRIM($P240)="")</formula>
    </cfRule>
  </conditionalFormatting>
  <conditionalFormatting sqref="R240:T240">
    <cfRule type="expression" dxfId="40" priority="41" stopIfTrue="1">
      <formula>AND($A240&lt;&gt;0, TRIM($R240)="")</formula>
    </cfRule>
  </conditionalFormatting>
  <conditionalFormatting sqref="U240">
    <cfRule type="expression" dxfId="39" priority="40" stopIfTrue="1">
      <formula>AND($A240&lt;&gt;0, TRIM($U240)="")</formula>
    </cfRule>
  </conditionalFormatting>
  <conditionalFormatting sqref="V240:W240">
    <cfRule type="expression" dxfId="38" priority="39" stopIfTrue="1">
      <formula>AND($A240&lt;&gt;0, TRIM($V240)="")</formula>
    </cfRule>
  </conditionalFormatting>
  <conditionalFormatting sqref="L241:M241">
    <cfRule type="expression" dxfId="37" priority="38" stopIfTrue="1">
      <formula>希望&lt;&gt;0</formula>
    </cfRule>
  </conditionalFormatting>
  <conditionalFormatting sqref="N241:O241">
    <cfRule type="expression" dxfId="36" priority="37" stopIfTrue="1">
      <formula>AND($A241&lt;&gt;0, TRIM($N241)="")</formula>
    </cfRule>
  </conditionalFormatting>
  <conditionalFormatting sqref="P241:Q241">
    <cfRule type="expression" dxfId="35" priority="36" stopIfTrue="1">
      <formula>AND($A241&lt;&gt;0, TRIM($P241)="")</formula>
    </cfRule>
  </conditionalFormatting>
  <conditionalFormatting sqref="R241:T241">
    <cfRule type="expression" dxfId="34" priority="35" stopIfTrue="1">
      <formula>AND($A241&lt;&gt;0, TRIM($R241)="")</formula>
    </cfRule>
  </conditionalFormatting>
  <conditionalFormatting sqref="U241">
    <cfRule type="expression" dxfId="33" priority="34" stopIfTrue="1">
      <formula>AND($A241&lt;&gt;0, TRIM($U241)="")</formula>
    </cfRule>
  </conditionalFormatting>
  <conditionalFormatting sqref="V241:W241">
    <cfRule type="expression" dxfId="32" priority="33" stopIfTrue="1">
      <formula>AND($A241&lt;&gt;0, TRIM($V241)="")</formula>
    </cfRule>
  </conditionalFormatting>
  <conditionalFormatting sqref="L242:M242">
    <cfRule type="expression" dxfId="31" priority="32" stopIfTrue="1">
      <formula>希望&lt;&gt;0</formula>
    </cfRule>
  </conditionalFormatting>
  <conditionalFormatting sqref="N242:O242">
    <cfRule type="expression" dxfId="30" priority="31" stopIfTrue="1">
      <formula>AND($A242&lt;&gt;0, TRIM($N242)="")</formula>
    </cfRule>
  </conditionalFormatting>
  <conditionalFormatting sqref="P242:Q242">
    <cfRule type="expression" dxfId="29" priority="30" stopIfTrue="1">
      <formula>AND($A242&lt;&gt;0, TRIM($P242)="")</formula>
    </cfRule>
  </conditionalFormatting>
  <conditionalFormatting sqref="R242:T242">
    <cfRule type="expression" dxfId="28" priority="29" stopIfTrue="1">
      <formula>AND($A242&lt;&gt;0, TRIM($R242)="")</formula>
    </cfRule>
  </conditionalFormatting>
  <conditionalFormatting sqref="U242">
    <cfRule type="expression" dxfId="27" priority="28" stopIfTrue="1">
      <formula>AND($A242&lt;&gt;0, TRIM($U242)="")</formula>
    </cfRule>
  </conditionalFormatting>
  <conditionalFormatting sqref="V242:W242">
    <cfRule type="expression" dxfId="26" priority="27" stopIfTrue="1">
      <formula>AND($A242&lt;&gt;0, TRIM($V242)="")</formula>
    </cfRule>
  </conditionalFormatting>
  <conditionalFormatting sqref="L243:M243">
    <cfRule type="expression" dxfId="25" priority="26" stopIfTrue="1">
      <formula>希望&lt;&gt;0</formula>
    </cfRule>
  </conditionalFormatting>
  <conditionalFormatting sqref="N243:O243">
    <cfRule type="expression" dxfId="24" priority="25" stopIfTrue="1">
      <formula>AND($A243&lt;&gt;0, TRIM($N243)="")</formula>
    </cfRule>
  </conditionalFormatting>
  <conditionalFormatting sqref="P243:Q243">
    <cfRule type="expression" dxfId="23" priority="24" stopIfTrue="1">
      <formula>AND($A243&lt;&gt;0, TRIM($P243)="")</formula>
    </cfRule>
  </conditionalFormatting>
  <conditionalFormatting sqref="R243:T243">
    <cfRule type="expression" dxfId="22" priority="23" stopIfTrue="1">
      <formula>AND($A243&lt;&gt;0, TRIM($R243)="")</formula>
    </cfRule>
  </conditionalFormatting>
  <conditionalFormatting sqref="U243">
    <cfRule type="expression" dxfId="21" priority="22" stopIfTrue="1">
      <formula>AND($A243&lt;&gt;0, TRIM($U243)="")</formula>
    </cfRule>
  </conditionalFormatting>
  <conditionalFormatting sqref="V243:W243">
    <cfRule type="expression" dxfId="20" priority="21" stopIfTrue="1">
      <formula>AND($A243&lt;&gt;0, TRIM($V243)="")</formula>
    </cfRule>
  </conditionalFormatting>
  <conditionalFormatting sqref="L244:M244">
    <cfRule type="expression" dxfId="19" priority="20" stopIfTrue="1">
      <formula>希望&lt;&gt;0</formula>
    </cfRule>
  </conditionalFormatting>
  <conditionalFormatting sqref="N244:O244">
    <cfRule type="expression" dxfId="18" priority="19" stopIfTrue="1">
      <formula>AND($A244&lt;&gt;0, TRIM($N244)="")</formula>
    </cfRule>
  </conditionalFormatting>
  <conditionalFormatting sqref="P244:Q244">
    <cfRule type="expression" dxfId="17" priority="18" stopIfTrue="1">
      <formula>AND($A244&lt;&gt;0, TRIM($P244)="")</formula>
    </cfRule>
  </conditionalFormatting>
  <conditionalFormatting sqref="R244:T244">
    <cfRule type="expression" dxfId="16" priority="17" stopIfTrue="1">
      <formula>AND($A244&lt;&gt;0, TRIM($R244)="")</formula>
    </cfRule>
  </conditionalFormatting>
  <conditionalFormatting sqref="U244">
    <cfRule type="expression" dxfId="15" priority="16" stopIfTrue="1">
      <formula>AND($A244&lt;&gt;0, TRIM($U244)="")</formula>
    </cfRule>
  </conditionalFormatting>
  <conditionalFormatting sqref="V244:W244">
    <cfRule type="expression" dxfId="14" priority="15" stopIfTrue="1">
      <formula>AND($A244&lt;&gt;0, TRIM($V244)="")</formula>
    </cfRule>
  </conditionalFormatting>
  <conditionalFormatting sqref="L245:M245">
    <cfRule type="expression" dxfId="13" priority="14" stopIfTrue="1">
      <formula>希望&lt;&gt;0</formula>
    </cfRule>
  </conditionalFormatting>
  <conditionalFormatting sqref="N245:O245">
    <cfRule type="expression" dxfId="12" priority="13" stopIfTrue="1">
      <formula>AND($A245&lt;&gt;0, TRIM($N245)="")</formula>
    </cfRule>
  </conditionalFormatting>
  <conditionalFormatting sqref="P245:Q245">
    <cfRule type="expression" dxfId="11" priority="12" stopIfTrue="1">
      <formula>AND($A245&lt;&gt;0, TRIM($P245)="")</formula>
    </cfRule>
  </conditionalFormatting>
  <conditionalFormatting sqref="R245:T245">
    <cfRule type="expression" dxfId="10" priority="11" stopIfTrue="1">
      <formula>AND($A245&lt;&gt;0, TRIM($R245)="")</formula>
    </cfRule>
  </conditionalFormatting>
  <conditionalFormatting sqref="U245">
    <cfRule type="expression" dxfId="9" priority="10" stopIfTrue="1">
      <formula>AND($A245&lt;&gt;0, TRIM($U245)="")</formula>
    </cfRule>
  </conditionalFormatting>
  <conditionalFormatting sqref="V245:W245">
    <cfRule type="expression" dxfId="8" priority="9" stopIfTrue="1">
      <formula>AND($A245&lt;&gt;0, TRIM($V245)="")</formula>
    </cfRule>
  </conditionalFormatting>
  <conditionalFormatting sqref="L246:M246">
    <cfRule type="expression" dxfId="7" priority="8" stopIfTrue="1">
      <formula>希望&lt;&gt;0</formula>
    </cfRule>
  </conditionalFormatting>
  <conditionalFormatting sqref="N246:O246">
    <cfRule type="expression" dxfId="6" priority="7" stopIfTrue="1">
      <formula>AND($A246&lt;&gt;0, TRIM($N246)="")</formula>
    </cfRule>
  </conditionalFormatting>
  <conditionalFormatting sqref="P246:Q246">
    <cfRule type="expression" dxfId="5" priority="6" stopIfTrue="1">
      <formula>AND($A246&lt;&gt;0, TRIM($P246)="")</formula>
    </cfRule>
  </conditionalFormatting>
  <conditionalFormatting sqref="R246:T246">
    <cfRule type="expression" dxfId="4" priority="5" stopIfTrue="1">
      <formula>AND($A246&lt;&gt;0, TRIM($R246)="")</formula>
    </cfRule>
  </conditionalFormatting>
  <conditionalFormatting sqref="U246">
    <cfRule type="expression" dxfId="3" priority="4" stopIfTrue="1">
      <formula>AND($A246&lt;&gt;0, TRIM($U246)="")</formula>
    </cfRule>
  </conditionalFormatting>
  <conditionalFormatting sqref="V246:W246">
    <cfRule type="expression" dxfId="2" priority="3" stopIfTrue="1">
      <formula>AND($A246&lt;&gt;0, TRIM($V246)="")</formula>
    </cfRule>
  </conditionalFormatting>
  <conditionalFormatting sqref="L247:M247">
    <cfRule type="expression" dxfId="1" priority="2" stopIfTrue="1">
      <formula>希望&lt;&gt;0</formula>
    </cfRule>
  </conditionalFormatting>
  <conditionalFormatting sqref="R247:T247">
    <cfRule type="expression" dxfId="0" priority="1" stopIfTrue="1">
      <formula>AND($A247&lt;&gt;0, TRIM($R247)="")</formula>
    </cfRule>
  </conditionalFormatting>
  <dataValidations count="240">
    <dataValidation imeMode="hiragana" allowBlank="1" showInputMessage="1" showErrorMessage="1" sqref="N184:V184 N185:V185 N186:V186 N187:V187 X218:Y218 X219:Y219 X220:Y220 X221:Y221 X222:Y222 X223:Y223 X224:Y224 X225:Y225 X226:Y226 X227:Y227 X228:Y228 X229:Y229 X230:Y230 X231:Y231 X232:Y232 X233:Y233 X234:Y234 X235:Y235 X236:Y236 X237:Y237 X238:Y238 X239:Y239 X240:Y240 X241:Y241 X242:Y242 X243:Y243 X244:Y244 X245:Y245 X246:Y246 X247:Y247" xr:uid="{777A23DB-3FCD-4BFD-B16F-EB9B8E8ED872}"/>
    <dataValidation imeMode="halfAlpha" allowBlank="1" showInputMessage="1" showErrorMessage="1" sqref="P210" xr:uid="{298B1DD5-BFAD-4C02-B2C1-FF51FEB925EB}"/>
    <dataValidation imeMode="hiragana" allowBlank="1" showInputMessage="1" showErrorMessage="1" sqref="I22:Y22" xr:uid="{5EB6FBA7-AA97-4151-B0B5-D97DCD9488BB}"/>
    <dataValidation type="whole" imeMode="halfAlpha" allowBlank="1" showInputMessage="1" showErrorMessage="1" error="7桁の数字を入力してください" sqref="I20:M20" xr:uid="{7EF3803C-B124-4693-B8BA-EBCD737894ED}">
      <formula1>0</formula1>
      <formula2>9999999</formula2>
    </dataValidation>
    <dataValidation imeMode="fullKatakana" allowBlank="1" showInputMessage="1" showErrorMessage="1" sqref="I24:Y24" xr:uid="{B749CAE0-F24C-463F-BE7C-D30426A1DEC0}"/>
    <dataValidation imeMode="hiragana" allowBlank="1" showInputMessage="1" showErrorMessage="1" sqref="I26:Y26" xr:uid="{0D1D8A6C-313F-4B0C-81A6-11D162755917}"/>
    <dataValidation imeMode="hiragana" allowBlank="1" showInputMessage="1" showErrorMessage="1" sqref="I28:Y28" xr:uid="{6027C435-50C6-4828-A38B-5CA6CDB7AA7B}"/>
    <dataValidation imeMode="fullKatakana" allowBlank="1" showInputMessage="1" showErrorMessage="1" sqref="I30:Y30" xr:uid="{D8EDD307-0F7A-4907-A4B1-783E0CBA4831}"/>
    <dataValidation imeMode="hiragana" allowBlank="1" showInputMessage="1" showErrorMessage="1" sqref="I32:Y32" xr:uid="{34C64C63-FC8C-4D94-A4CC-266A0C054A2C}"/>
    <dataValidation imeMode="halfAlpha" allowBlank="1" showInputMessage="1" showErrorMessage="1" sqref="I34:M34" xr:uid="{9ADDB030-F689-4DD4-BB84-43601F92412B}"/>
    <dataValidation imeMode="halfAlpha" allowBlank="1" showInputMessage="1" showErrorMessage="1" sqref="P34" xr:uid="{BBCFEEB9-246F-4BB6-AB2C-401B3E837BC4}"/>
    <dataValidation imeMode="halfAlpha" allowBlank="1" showInputMessage="1" showErrorMessage="1" sqref="I36:M36" xr:uid="{46C4631F-7202-4AAB-8E3D-47B057642D10}"/>
    <dataValidation imeMode="halfAlpha" allowBlank="1" showInputMessage="1" showErrorMessage="1" sqref="I38:Y38" xr:uid="{1D0E8C99-D3B8-4C10-8E97-DFA17A71374E}"/>
    <dataValidation type="list" imeMode="halfAlpha" allowBlank="1" showInputMessage="1" showErrorMessage="1" error="リストから選択してください" sqref="I40:M40" xr:uid="{87EA6890-EAC3-4B65-B96E-EAFD0DE74001}">
      <formula1>"一致する,一致しない"</formula1>
    </dataValidation>
    <dataValidation type="list" imeMode="halfAlpha" allowBlank="1" showInputMessage="1" showErrorMessage="1" error="リストから選択してください" sqref="I63:M63" xr:uid="{C8A121E0-1847-4D37-A0CA-3F07419989F0}">
      <formula1>"しない,する"</formula1>
    </dataValidation>
    <dataValidation type="whole" imeMode="halfAlpha" allowBlank="1" showInputMessage="1" showErrorMessage="1" error="7桁の数字を入力してください" sqref="I69:M69" xr:uid="{6F1FE46D-65AC-4043-B7D7-70C1CC756CDE}">
      <formula1>0</formula1>
      <formula2>9999999</formula2>
    </dataValidation>
    <dataValidation imeMode="hiragana" allowBlank="1" showInputMessage="1" showErrorMessage="1" sqref="I71:Y71" xr:uid="{DD56AFBF-CDD9-4220-86F3-D38E7BB84B57}"/>
    <dataValidation imeMode="fullKatakana" allowBlank="1" showInputMessage="1" showErrorMessage="1" sqref="I73:Y73" xr:uid="{D72236CA-7622-4F36-BD64-7EABC877DA83}"/>
    <dataValidation imeMode="hiragana" allowBlank="1" showInputMessage="1" showErrorMessage="1" sqref="I75:Y75" xr:uid="{0A1403EB-8A58-48E6-8143-CB2C8A4C539F}"/>
    <dataValidation imeMode="hiragana" allowBlank="1" showInputMessage="1" showErrorMessage="1" sqref="I77:Y77" xr:uid="{06F57E7F-5C3B-41A8-91A6-06A0969F4C59}"/>
    <dataValidation imeMode="fullKatakana" allowBlank="1" showInputMessage="1" showErrorMessage="1" sqref="I79:Y79" xr:uid="{479DBAC3-E380-44C1-9512-1DBADE7FC25C}"/>
    <dataValidation imeMode="hiragana" allowBlank="1" showInputMessage="1" showErrorMessage="1" sqref="I81:Y81" xr:uid="{1AA73730-E361-41A1-A4DF-C0D4CD7F7E23}"/>
    <dataValidation imeMode="halfAlpha" allowBlank="1" showInputMessage="1" showErrorMessage="1" sqref="I83:M83" xr:uid="{80AA33EF-B366-4F8C-B8CB-C992C97E993B}"/>
    <dataValidation imeMode="halfAlpha" allowBlank="1" showInputMessage="1" showErrorMessage="1" sqref="P83" xr:uid="{F3838882-3B5A-4C73-8E8B-2B936CA8317E}"/>
    <dataValidation imeMode="halfAlpha" allowBlank="1" showInputMessage="1" showErrorMessage="1" sqref="I85:M85" xr:uid="{B00D3220-22AE-4853-82E9-5AB23BE7FA18}"/>
    <dataValidation imeMode="halfAlpha" allowBlank="1" showInputMessage="1" showErrorMessage="1" sqref="I87:Y87" xr:uid="{38B5CBA3-BA81-4B22-A0BA-FD4FD5096FA1}"/>
    <dataValidation imeMode="hiragana" allowBlank="1" showInputMessage="1" showErrorMessage="1" sqref="I112:Y112" xr:uid="{C25CE81C-0C10-4F81-B3FC-F4E783749D33}"/>
    <dataValidation imeMode="fullKatakana" allowBlank="1" showInputMessage="1" showErrorMessage="1" sqref="I114:Y114" xr:uid="{4F6FAEB0-84F2-49D2-8461-7E177AB3A024}"/>
    <dataValidation imeMode="hiragana" allowBlank="1" showInputMessage="1" showErrorMessage="1" sqref="I116:Y116" xr:uid="{CF3D4A69-E8C6-4A68-BF07-09F92622373B}"/>
    <dataValidation type="whole" imeMode="halfAlpha" allowBlank="1" showInputMessage="1" showErrorMessage="1" error="7桁の数字を入力してください" sqref="I118:M118" xr:uid="{8B3C4620-2520-4DB6-856D-A62425F94A22}">
      <formula1>0</formula1>
      <formula2>9999999</formula2>
    </dataValidation>
    <dataValidation imeMode="hiragana" allowBlank="1" showInputMessage="1" showErrorMessage="1" sqref="I120:Y120" xr:uid="{F1948EC5-1B8A-4F70-ADAB-EE20D1A575B5}"/>
    <dataValidation imeMode="halfAlpha" allowBlank="1" showInputMessage="1" showErrorMessage="1" sqref="I122:M122" xr:uid="{98F6A73F-4C22-4CB2-924F-8903F50B7102}"/>
    <dataValidation imeMode="halfAlpha" allowBlank="1" showInputMessage="1" showErrorMessage="1" sqref="P122" xr:uid="{37646EC7-3E6A-454C-BD7F-BDEDC1500723}"/>
    <dataValidation imeMode="halfAlpha" allowBlank="1" showInputMessage="1" showErrorMessage="1" sqref="I124:M124" xr:uid="{5EE9BBB3-25FD-4061-A0F2-0775A47EEFAA}"/>
    <dataValidation imeMode="halfAlpha" allowBlank="1" showInputMessage="1" showErrorMessage="1" sqref="I126:Y126" xr:uid="{48C5008D-76EB-4BFB-8B20-BFA459C06193}"/>
    <dataValidation type="list" imeMode="halfAlpha" allowBlank="1" showInputMessage="1" showErrorMessage="1" error="リストから選択してください" sqref="I153:M153" xr:uid="{B94A8A0E-966C-48A4-867B-1CE21971E2D7}">
      <formula1>"しない,する"</formula1>
    </dataValidation>
    <dataValidation imeMode="fullKatakana" allowBlank="1" showInputMessage="1" showErrorMessage="1" sqref="I155:Y155" xr:uid="{7C421428-4F9D-4A10-A322-60A2183DD550}"/>
    <dataValidation imeMode="hiragana" allowBlank="1" showInputMessage="1" showErrorMessage="1" sqref="I157:Y157" xr:uid="{500ACAC6-A937-40BE-9F9C-DDBCC4A5D796}"/>
    <dataValidation imeMode="halfAlpha" allowBlank="1" showInputMessage="1" showErrorMessage="1" sqref="I159:M159" xr:uid="{7961B8F8-F618-42ED-A953-E63AC81E6D77}"/>
    <dataValidation type="whole" imeMode="halfAlpha" allowBlank="1" showInputMessage="1" showErrorMessage="1" error="7桁の数字を入力してください" sqref="I161:M161" xr:uid="{7CBCDC72-4185-4338-B274-63AA6664E3CD}">
      <formula1>0</formula1>
      <formula2>9999999</formula2>
    </dataValidation>
    <dataValidation imeMode="hiragana" allowBlank="1" showInputMessage="1" showErrorMessage="1" sqref="I163:Y163" xr:uid="{D44A9C93-8E7A-48CD-9BD7-77012B022EC4}"/>
    <dataValidation imeMode="halfAlpha" allowBlank="1" showInputMessage="1" showErrorMessage="1" sqref="I165:M165" xr:uid="{BF2C6C2C-505C-43E8-915D-B586F2922EC4}"/>
    <dataValidation imeMode="halfAlpha" allowBlank="1" showInputMessage="1" showErrorMessage="1" sqref="I167:M167" xr:uid="{8D0E900D-6477-43B1-B71B-FCEF965B36C5}"/>
    <dataValidation imeMode="halfAlpha" allowBlank="1" showInputMessage="1" showErrorMessage="1" sqref="I169:Y169" xr:uid="{1C46B4E0-76D8-4941-ACD3-FE813193862B}"/>
    <dataValidation type="date" imeMode="halfAlpha" allowBlank="1" showInputMessage="1" showErrorMessage="1" error="有効な日付を入力してください" sqref="I176:M176" xr:uid="{3A0E02DB-74FD-41E2-86BA-BB4D1C13522F}">
      <formula1>92</formula1>
      <formula2>73415</formula2>
    </dataValidation>
    <dataValidation imeMode="hiragana" allowBlank="1" showInputMessage="1" showErrorMessage="1" sqref="I178:M178" xr:uid="{D9391F02-77FE-4594-8FEA-2F1B235F2CBA}"/>
    <dataValidation allowBlank="1" showInputMessage="1" showErrorMessage="1" sqref="B182 I199:M199 B216" xr:uid="{DEFA5CB6-D3D4-4E6B-960B-916923B71EBC}"/>
    <dataValidation type="list" imeMode="halfAlpha" allowBlank="1" showInputMessage="1" showErrorMessage="1" error="リストから選択してください" sqref="K183:M183" xr:uid="{95751A06-1DCD-45CB-9808-E3556DDCFE94}">
      <formula1>"○,　"</formula1>
    </dataValidation>
    <dataValidation type="list" imeMode="halfAlpha" allowBlank="1" showInputMessage="1" showErrorMessage="1" error="リストから選択してください" sqref="K184:M184" xr:uid="{2B15A4E3-61D4-4FAA-8378-E3C5BF5BDF0E}">
      <formula1>"○,　"</formula1>
    </dataValidation>
    <dataValidation type="list" imeMode="halfAlpha" allowBlank="1" showInputMessage="1" showErrorMessage="1" error="リストから選択してください" sqref="K185:M185" xr:uid="{9F6C1329-D9DA-4B60-9FB9-680141E628FE}">
      <formula1>"○,　"</formula1>
    </dataValidation>
    <dataValidation type="list" imeMode="halfAlpha" allowBlank="1" showInputMessage="1" showErrorMessage="1" error="リストから選択してください" sqref="K186:M187" xr:uid="{97F6FADB-53C1-438F-9F7A-778CB9ECB1D7}">
      <formula1>"○,　"</formula1>
    </dataValidation>
    <dataValidation type="whole" imeMode="halfAlpha" allowBlank="1" showInputMessage="1" showErrorMessage="1" error="有効な数字を入力してください" sqref="W186:X186" xr:uid="{908A4D17-1518-4FB8-933A-C0C5E77C7490}">
      <formula1>0</formula1>
      <formula2>100</formula2>
    </dataValidation>
    <dataValidation type="whole" imeMode="halfAlpha" allowBlank="1" showInputMessage="1" showErrorMessage="1" error="有効な数字を入力してください" sqref="W187:X187" xr:uid="{5D3B7140-C271-4236-B013-52C908FCDCF3}">
      <formula1>0</formula1>
      <formula2>100</formula2>
    </dataValidation>
    <dataValidation type="whole" imeMode="halfAlpha" allowBlank="1" showInputMessage="1" showErrorMessage="1" error="有効な数字を入力してください" sqref="I189:M189" xr:uid="{FA0B71A7-1A4C-4000-8913-9566FBC04ACA}">
      <formula1>0</formula1>
      <formula2>9999999999</formula2>
    </dataValidation>
    <dataValidation type="whole" imeMode="halfAlpha" allowBlank="1" showInputMessage="1" showErrorMessage="1" error="有効な数字を入力してください" sqref="I191:M191" xr:uid="{166E27F5-E402-4017-A8DD-A6238751C868}">
      <formula1>0</formula1>
      <formula2>9999999999</formula2>
    </dataValidation>
    <dataValidation type="whole" imeMode="halfAlpha" allowBlank="1" showInputMessage="1" showErrorMessage="1" error="有効な数字を入力してください" sqref="O191:Q191" xr:uid="{5805AF69-FFB9-49DB-8289-CC5B1A19CC20}">
      <formula1>0</formula1>
      <formula2>9999999999</formula2>
    </dataValidation>
    <dataValidation type="date" imeMode="halfAlpha" allowBlank="1" showInputMessage="1" showErrorMessage="1" error="有効な日付を入力してください" sqref="I193:M193" xr:uid="{8DF66834-B37B-4641-9A5A-551626931686}">
      <formula1>92</formula1>
      <formula2>73415</formula2>
    </dataValidation>
    <dataValidation type="whole" imeMode="halfAlpha" allowBlank="1" showInputMessage="1" showErrorMessage="1" error="有効な数字を入力してください" sqref="I196:M196" xr:uid="{C9B11074-4465-4B20-978F-39A22E7C36E4}">
      <formula1>0</formula1>
      <formula2>9999999999</formula2>
    </dataValidation>
    <dataValidation type="whole" imeMode="halfAlpha" allowBlank="1" showInputMessage="1" showErrorMessage="1" error="有効な数字を入力してください" sqref="I197:M197" xr:uid="{D427256F-364C-4601-9C7A-5477F6356E25}">
      <formula1>0</formula1>
      <formula2>9999999999</formula2>
    </dataValidation>
    <dataValidation type="whole" imeMode="halfAlpha" allowBlank="1" showInputMessage="1" showErrorMessage="1" error="有効な数字を入力してください" sqref="I198:M198" xr:uid="{6C166C9F-5C2D-401E-8C05-8A586B4AAB19}">
      <formula1>0</formula1>
      <formula2>9999999999</formula2>
    </dataValidation>
    <dataValidation type="whole" imeMode="halfAlpha" allowBlank="1" showInputMessage="1" showErrorMessage="1" error="有効な数字を入力してください" sqref="I200:M200" xr:uid="{B3BA6F07-5EC0-4720-8A6F-B2E4208F164E}">
      <formula1>0</formula1>
      <formula2>9999999999</formula2>
    </dataValidation>
    <dataValidation type="list" imeMode="halfAlpha" allowBlank="1" showInputMessage="1" showErrorMessage="1" error="リストから選択してください" sqref="I202:M202" xr:uid="{D91233E1-2AEB-4502-A022-FCA754897CA2}">
      <formula1>"該当する,該当しない,　"</formula1>
    </dataValidation>
    <dataValidation type="list" imeMode="halfAlpha" allowBlank="1" showInputMessage="1" showErrorMessage="1" error="リストから選択してください" sqref="I210:M210" xr:uid="{38349839-9353-4865-ADA7-FABE5FA87129}">
      <formula1>許可コード</formula1>
    </dataValidation>
    <dataValidation type="date" imeMode="halfAlpha" allowBlank="1" showInputMessage="1" showErrorMessage="1" error="有効な日付を入力してください" sqref="I212:M212" xr:uid="{5E9DB485-EC9C-4EA3-A41B-749A4619FFD2}">
      <formula1>92</formula1>
      <formula2>73415</formula2>
    </dataValidation>
    <dataValidation type="list" imeMode="halfAlpha" allowBlank="1" showInputMessage="1" showErrorMessage="1" error="リストから選択してください" sqref="L218:M218" xr:uid="{2E76FD52-2047-48A8-A225-45D962D46F2C}">
      <formula1>"○,　"</formula1>
    </dataValidation>
    <dataValidation type="list" imeMode="halfAlpha" allowBlank="1" showInputMessage="1" showErrorMessage="1" error="リストから選択してください" sqref="N218:O218" xr:uid="{1459644A-2813-4835-B146-6B167DBEA1C9}">
      <formula1>"一般,特定,　"</formula1>
    </dataValidation>
    <dataValidation type="whole" imeMode="halfAlpha" allowBlank="1" showInputMessage="1" showErrorMessage="1" error="有効な数字を入力してください" sqref="P218:Q218" xr:uid="{151F5688-839E-4089-ADAB-1F5A9E9AF87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8:T218" xr:uid="{8DCC4191-FCBE-4486-B66C-B511E833FE12}">
      <formula1>-9999999999</formula1>
      <formula2>9999999999</formula2>
    </dataValidation>
    <dataValidation type="whole" imeMode="halfAlpha" allowBlank="1" showInputMessage="1" showErrorMessage="1" error="有効な数字を入力してください" sqref="U218" xr:uid="{829D9DEE-EC72-4793-A585-86DB1B848C1C}">
      <formula1>0</formula1>
      <formula2>9999999999</formula2>
    </dataValidation>
    <dataValidation type="whole" imeMode="halfAlpha" allowBlank="1" showInputMessage="1" showErrorMessage="1" error="有効な数字を入力してください" sqref="V218:W218" xr:uid="{C7368A4D-14E4-45CB-AE36-FD33012BDD8D}">
      <formula1>0</formula1>
      <formula2>9999999999</formula2>
    </dataValidation>
    <dataValidation type="list" imeMode="halfAlpha" allowBlank="1" showInputMessage="1" showErrorMessage="1" error="リストから選択してください" sqref="L219:M219" xr:uid="{DB5B9A41-B54F-41C2-A8C0-7931F364B507}">
      <formula1>"○,　"</formula1>
    </dataValidation>
    <dataValidation type="list" imeMode="halfAlpha" allowBlank="1" showInputMessage="1" showErrorMessage="1" error="リストから選択してください" sqref="N219:O219" xr:uid="{7ED93EBF-A831-463A-96F5-F5ECE5D772E2}">
      <formula1>"一般,特定,　"</formula1>
    </dataValidation>
    <dataValidation type="whole" imeMode="halfAlpha" allowBlank="1" showInputMessage="1" showErrorMessage="1" error="有効な数字を入力してください" sqref="P219:Q219" xr:uid="{903E752B-ACAD-423F-B9FF-EF5FC511E9C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19:T219" xr:uid="{96B09660-0F5F-4264-9393-BFD08E0E7ABD}">
      <formula1>-9999999999</formula1>
      <formula2>9999999999</formula2>
    </dataValidation>
    <dataValidation type="whole" imeMode="halfAlpha" allowBlank="1" showInputMessage="1" showErrorMessage="1" error="有効な数字を入力してください" sqref="U219" xr:uid="{236E023C-8C3B-433A-BC93-D6A461B82E74}">
      <formula1>0</formula1>
      <formula2>9999999999</formula2>
    </dataValidation>
    <dataValidation type="whole" imeMode="halfAlpha" allowBlank="1" showInputMessage="1" showErrorMessage="1" error="有効な数字を入力してください" sqref="V219:W219" xr:uid="{2B11C31D-5BC4-44C9-B87F-805B071A3CC5}">
      <formula1>0</formula1>
      <formula2>9999999999</formula2>
    </dataValidation>
    <dataValidation type="list" imeMode="halfAlpha" allowBlank="1" showInputMessage="1" showErrorMessage="1" error="リストから選択してください" sqref="L220:M220" xr:uid="{707D2ADA-06B2-417A-A4B4-B08C04160016}">
      <formula1>"○,　"</formula1>
    </dataValidation>
    <dataValidation type="list" imeMode="halfAlpha" allowBlank="1" showInputMessage="1" showErrorMessage="1" error="リストから選択してください" sqref="N220:O220" xr:uid="{A142170A-B14D-4AB3-A357-278AD527B81E}">
      <formula1>"一般,特定,　"</formula1>
    </dataValidation>
    <dataValidation type="whole" imeMode="halfAlpha" allowBlank="1" showInputMessage="1" showErrorMessage="1" error="有効な数字を入力してください" sqref="P220:Q220" xr:uid="{CC16EB72-69B5-4DE2-B000-92A4AA84C2F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0:T220" xr:uid="{31B643EC-7272-47E8-86AF-48B57D89788A}">
      <formula1>-9999999999</formula1>
      <formula2>9999999999</formula2>
    </dataValidation>
    <dataValidation type="whole" imeMode="halfAlpha" allowBlank="1" showInputMessage="1" showErrorMessage="1" error="有効な数字を入力してください" sqref="U220" xr:uid="{DE55B384-EDD7-47F0-8316-4786A07CE78B}">
      <formula1>0</formula1>
      <formula2>9999999999</formula2>
    </dataValidation>
    <dataValidation type="whole" imeMode="halfAlpha" allowBlank="1" showInputMessage="1" showErrorMessage="1" error="有効な数字を入力してください" sqref="V220:W220" xr:uid="{A4C84AD8-FFB9-493C-ADA7-B1B395F583B3}">
      <formula1>0</formula1>
      <formula2>9999999999</formula2>
    </dataValidation>
    <dataValidation type="list" imeMode="halfAlpha" allowBlank="1" showInputMessage="1" showErrorMessage="1" error="リストから選択してください" sqref="L221:M221" xr:uid="{47994C71-4385-4E20-BC56-83B374B8A8C1}">
      <formula1>"○,　"</formula1>
    </dataValidation>
    <dataValidation type="list" imeMode="halfAlpha" allowBlank="1" showInputMessage="1" showErrorMessage="1" error="リストから選択してください" sqref="N221:O221" xr:uid="{D553C47C-D8C8-452A-AD92-12F724C4F001}">
      <formula1>"一般,特定,　"</formula1>
    </dataValidation>
    <dataValidation type="whole" imeMode="halfAlpha" allowBlank="1" showInputMessage="1" showErrorMessage="1" error="有効な数字を入力してください" sqref="P221:Q221" xr:uid="{3394CD88-750A-4716-9C96-062697EFE6E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1:T221" xr:uid="{B24F48BE-4194-4B52-95D0-ED626CA6652B}">
      <formula1>-9999999999</formula1>
      <formula2>9999999999</formula2>
    </dataValidation>
    <dataValidation type="whole" imeMode="halfAlpha" allowBlank="1" showInputMessage="1" showErrorMessage="1" error="有効な数字を入力してください" sqref="U221" xr:uid="{5CDDC946-8340-42C7-AB09-D82952F59038}">
      <formula1>0</formula1>
      <formula2>9999999999</formula2>
    </dataValidation>
    <dataValidation type="whole" imeMode="halfAlpha" allowBlank="1" showInputMessage="1" showErrorMessage="1" error="有効な数字を入力してください" sqref="V221:W221" xr:uid="{45E1C4C4-B75B-46C0-B65F-E0965A08889B}">
      <formula1>0</formula1>
      <formula2>9999999999</formula2>
    </dataValidation>
    <dataValidation type="list" imeMode="halfAlpha" allowBlank="1" showInputMessage="1" showErrorMessage="1" error="リストから選択してください" sqref="L222:M222" xr:uid="{E3C132A2-91E8-49B1-8600-66E163FBEA2E}">
      <formula1>"○,　"</formula1>
    </dataValidation>
    <dataValidation type="list" imeMode="halfAlpha" allowBlank="1" showInputMessage="1" showErrorMessage="1" error="リストから選択してください" sqref="N222:O222" xr:uid="{6FDD6A0B-C0A2-4ABB-9A28-E087ECCBA392}">
      <formula1>"一般,特定,　"</formula1>
    </dataValidation>
    <dataValidation type="whole" imeMode="halfAlpha" allowBlank="1" showInputMessage="1" showErrorMessage="1" error="有効な数字を入力してください" sqref="P222:Q222" xr:uid="{44F00F46-128F-4962-BA41-F4427C734FE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2:T222" xr:uid="{5EEC36D2-AB4B-461F-9C7C-46FAA82F39E5}">
      <formula1>-9999999999</formula1>
      <formula2>9999999999</formula2>
    </dataValidation>
    <dataValidation type="whole" imeMode="halfAlpha" allowBlank="1" showInputMessage="1" showErrorMessage="1" error="有効な数字を入力してください" sqref="U222" xr:uid="{565F698F-3A24-4094-B5D9-C675D63DFEBF}">
      <formula1>0</formula1>
      <formula2>9999999999</formula2>
    </dataValidation>
    <dataValidation type="whole" imeMode="halfAlpha" allowBlank="1" showInputMessage="1" showErrorMessage="1" error="有効な数字を入力してください" sqref="V222:W222" xr:uid="{6A5AB475-E3DD-4695-9020-7457C8EAD88D}">
      <formula1>0</formula1>
      <formula2>9999999999</formula2>
    </dataValidation>
    <dataValidation type="list" imeMode="halfAlpha" allowBlank="1" showInputMessage="1" showErrorMessage="1" error="リストから選択してください" sqref="L223:M223" xr:uid="{2B68B92A-9620-4847-806D-F9642E86150B}">
      <formula1>"○,　"</formula1>
    </dataValidation>
    <dataValidation type="list" imeMode="halfAlpha" allowBlank="1" showInputMessage="1" showErrorMessage="1" error="リストから選択してください" sqref="N223:O223" xr:uid="{1B3B3435-BC63-49C8-A001-82EC9900A191}">
      <formula1>"一般,特定,　"</formula1>
    </dataValidation>
    <dataValidation type="whole" imeMode="halfAlpha" allowBlank="1" showInputMessage="1" showErrorMessage="1" error="有効な数字を入力してください" sqref="P223:Q223" xr:uid="{D17FC11E-8AF8-4067-8292-CF4EBE1C653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3:T223" xr:uid="{B8F91713-6239-49EC-8C0E-DD08C07C56C5}">
      <formula1>-9999999999</formula1>
      <formula2>9999999999</formula2>
    </dataValidation>
    <dataValidation type="whole" imeMode="halfAlpha" allowBlank="1" showInputMessage="1" showErrorMessage="1" error="有効な数字を入力してください" sqref="U223" xr:uid="{DA042FFC-6E84-483E-BE32-421DB33BE68A}">
      <formula1>0</formula1>
      <formula2>9999999999</formula2>
    </dataValidation>
    <dataValidation type="whole" imeMode="halfAlpha" allowBlank="1" showInputMessage="1" showErrorMessage="1" error="有効な数字を入力してください" sqref="V223:W223" xr:uid="{159957F0-A8F8-48E6-BA90-38FAB87F52A2}">
      <formula1>0</formula1>
      <formula2>9999999999</formula2>
    </dataValidation>
    <dataValidation type="list" imeMode="halfAlpha" allowBlank="1" showInputMessage="1" showErrorMessage="1" error="リストから選択してください" sqref="L224:M224" xr:uid="{B8F4DCEE-C8A9-4183-9356-BD3152A6ED59}">
      <formula1>"○,　"</formula1>
    </dataValidation>
    <dataValidation type="list" imeMode="halfAlpha" allowBlank="1" showInputMessage="1" showErrorMessage="1" error="リストから選択してください" sqref="N224:O224" xr:uid="{C9687C07-FDBC-4F0D-A723-071331125E6C}">
      <formula1>"一般,特定,　"</formula1>
    </dataValidation>
    <dataValidation type="whole" imeMode="halfAlpha" allowBlank="1" showInputMessage="1" showErrorMessage="1" error="有効な数字を入力してください" sqref="P224:Q224" xr:uid="{68071ED4-6B7A-49C6-8665-746BFF84454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4:T224" xr:uid="{506DC0E9-1DE7-4A04-91BE-597B066C8E71}">
      <formula1>-9999999999</formula1>
      <formula2>9999999999</formula2>
    </dataValidation>
    <dataValidation type="whole" imeMode="halfAlpha" allowBlank="1" showInputMessage="1" showErrorMessage="1" error="有効な数字を入力してください" sqref="U224" xr:uid="{B02A36DB-196C-4600-B3C7-1A5B6000D88B}">
      <formula1>0</formula1>
      <formula2>9999999999</formula2>
    </dataValidation>
    <dataValidation type="whole" imeMode="halfAlpha" allowBlank="1" showInputMessage="1" showErrorMessage="1" error="有効な数字を入力してください" sqref="V224:W224" xr:uid="{FBDA333D-A579-4A0A-85EC-9E6866E1BA13}">
      <formula1>0</formula1>
      <formula2>9999999999</formula2>
    </dataValidation>
    <dataValidation type="list" imeMode="halfAlpha" allowBlank="1" showInputMessage="1" showErrorMessage="1" error="リストから選択してください" sqref="L225:M225" xr:uid="{973E0A51-0E29-41B6-9DD2-4CA0D39C0E33}">
      <formula1>"○,　"</formula1>
    </dataValidation>
    <dataValidation type="list" imeMode="halfAlpha" allowBlank="1" showInputMessage="1" showErrorMessage="1" error="リストから選択してください" sqref="N225:O225" xr:uid="{7D8DFCE8-8BD1-49A2-8011-BC718B3AAA59}">
      <formula1>"一般,特定,　"</formula1>
    </dataValidation>
    <dataValidation type="whole" imeMode="halfAlpha" allowBlank="1" showInputMessage="1" showErrorMessage="1" error="有効な数字を入力してください" sqref="P225:Q225" xr:uid="{9451EA2D-16B3-427B-B448-B6539C87452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5:T225" xr:uid="{8F94310F-294D-41FF-B87D-0415B6E73C4D}">
      <formula1>-9999999999</formula1>
      <formula2>9999999999</formula2>
    </dataValidation>
    <dataValidation type="whole" imeMode="halfAlpha" allowBlank="1" showInputMessage="1" showErrorMessage="1" error="有効な数字を入力してください" sqref="U225" xr:uid="{F98D0872-A5BF-4C38-8028-2653365CD10A}">
      <formula1>0</formula1>
      <formula2>9999999999</formula2>
    </dataValidation>
    <dataValidation type="whole" imeMode="halfAlpha" allowBlank="1" showInputMessage="1" showErrorMessage="1" error="有効な数字を入力してください" sqref="V225:W225" xr:uid="{7467F6F7-89A1-43AA-B884-9C9FA9CCC7FE}">
      <formula1>0</formula1>
      <formula2>9999999999</formula2>
    </dataValidation>
    <dataValidation type="list" imeMode="halfAlpha" allowBlank="1" showInputMessage="1" showErrorMessage="1" error="リストから選択してください" sqref="L226:M226" xr:uid="{67210E68-5073-46E2-ADA5-28231FA37F8E}">
      <formula1>"○,　"</formula1>
    </dataValidation>
    <dataValidation type="list" imeMode="halfAlpha" allowBlank="1" showInputMessage="1" showErrorMessage="1" error="リストから選択してください" sqref="N226:O226" xr:uid="{1F7BB53A-64A6-4B7E-B986-68F8DE282AA2}">
      <formula1>"一般,特定,　"</formula1>
    </dataValidation>
    <dataValidation type="whole" imeMode="halfAlpha" allowBlank="1" showInputMessage="1" showErrorMessage="1" error="有効な数字を入力してください" sqref="P226:Q226" xr:uid="{DC946EA7-52DF-44A2-B9FE-45B3FAFF4F3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6:T226" xr:uid="{DF2F9F79-12A1-41B6-915F-AEA6FDB472A1}">
      <formula1>-9999999999</formula1>
      <formula2>9999999999</formula2>
    </dataValidation>
    <dataValidation type="whole" imeMode="halfAlpha" allowBlank="1" showInputMessage="1" showErrorMessage="1" error="有効な数字を入力してください" sqref="U226" xr:uid="{3923D547-D18C-4F0B-91CB-B662DB1F6F16}">
      <formula1>0</formula1>
      <formula2>9999999999</formula2>
    </dataValidation>
    <dataValidation type="whole" imeMode="halfAlpha" allowBlank="1" showInputMessage="1" showErrorMessage="1" error="有効な数字を入力してください" sqref="V226:W226" xr:uid="{E475621D-B8AE-4963-8E3E-E64F85DF4E18}">
      <formula1>0</formula1>
      <formula2>9999999999</formula2>
    </dataValidation>
    <dataValidation type="list" imeMode="halfAlpha" allowBlank="1" showInputMessage="1" showErrorMessage="1" error="リストから選択してください" sqref="L227:M227" xr:uid="{E22DF526-A9C9-44B4-81C4-860E19064BD9}">
      <formula1>"○,　"</formula1>
    </dataValidation>
    <dataValidation type="list" imeMode="halfAlpha" allowBlank="1" showInputMessage="1" showErrorMessage="1" error="リストから選択してください" sqref="N227:O227" xr:uid="{16EE8ECC-0CB4-4B4D-AECD-48884AAA0AD7}">
      <formula1>"一般,特定,　"</formula1>
    </dataValidation>
    <dataValidation type="whole" imeMode="halfAlpha" allowBlank="1" showInputMessage="1" showErrorMessage="1" error="有効な数字を入力してください" sqref="P227:Q227" xr:uid="{C59C31D2-F452-4D52-8B54-449B0079A57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7:T227" xr:uid="{2CC913E4-BC35-492F-BC9F-C7E46962F45D}">
      <formula1>-9999999999</formula1>
      <formula2>9999999999</formula2>
    </dataValidation>
    <dataValidation type="whole" imeMode="halfAlpha" allowBlank="1" showInputMessage="1" showErrorMessage="1" error="有効な数字を入力してください" sqref="U227" xr:uid="{4F417A58-775E-4BF6-A67B-86DB0B6A8A4A}">
      <formula1>0</formula1>
      <formula2>9999999999</formula2>
    </dataValidation>
    <dataValidation type="whole" imeMode="halfAlpha" allowBlank="1" showInputMessage="1" showErrorMessage="1" error="有効な数字を入力してください" sqref="V227:W227" xr:uid="{5B4B78F6-044C-4222-8D58-337434B104E6}">
      <formula1>0</formula1>
      <formula2>9999999999</formula2>
    </dataValidation>
    <dataValidation type="list" imeMode="halfAlpha" allowBlank="1" showInputMessage="1" showErrorMessage="1" error="リストから選択してください" sqref="L228:M228" xr:uid="{D76C0495-D565-48EE-BF28-08F6AC1A593E}">
      <formula1>"○,　"</formula1>
    </dataValidation>
    <dataValidation type="list" imeMode="halfAlpha" allowBlank="1" showInputMessage="1" showErrorMessage="1" error="リストから選択してください" sqref="N228:O228" xr:uid="{BA69625B-43A2-4896-A8E9-79428B8F0ED7}">
      <formula1>"一般,特定,　"</formula1>
    </dataValidation>
    <dataValidation type="whole" imeMode="halfAlpha" allowBlank="1" showInputMessage="1" showErrorMessage="1" error="有効な数字を入力してください" sqref="P228:Q228" xr:uid="{8243CC64-F935-4FB1-9025-0BE7FF2D734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8:T228" xr:uid="{34DA46AD-5816-4577-A808-2138F4AFB9B8}">
      <formula1>-9999999999</formula1>
      <formula2>9999999999</formula2>
    </dataValidation>
    <dataValidation type="whole" imeMode="halfAlpha" allowBlank="1" showInputMessage="1" showErrorMessage="1" error="有効な数字を入力してください" sqref="U228" xr:uid="{15D9311C-5B40-4AB6-ABD5-99A159D41DE2}">
      <formula1>0</formula1>
      <formula2>9999999999</formula2>
    </dataValidation>
    <dataValidation type="whole" imeMode="halfAlpha" allowBlank="1" showInputMessage="1" showErrorMessage="1" error="有効な数字を入力してください" sqref="V228:W228" xr:uid="{72F7876A-622C-4E00-B1E3-8D38AF6F3909}">
      <formula1>0</formula1>
      <formula2>9999999999</formula2>
    </dataValidation>
    <dataValidation type="list" imeMode="halfAlpha" allowBlank="1" showInputMessage="1" showErrorMessage="1" error="リストから選択してください" sqref="L229:M229" xr:uid="{3DA7E73D-0906-405E-B2E4-BB5E62A29BBD}">
      <formula1>"○,　"</formula1>
    </dataValidation>
    <dataValidation type="list" imeMode="halfAlpha" allowBlank="1" showInputMessage="1" showErrorMessage="1" error="リストから選択してください" sqref="N229:O229" xr:uid="{9398B773-1008-4436-AA44-07F6165E7CA6}">
      <formula1>"一般,特定,　"</formula1>
    </dataValidation>
    <dataValidation type="whole" imeMode="halfAlpha" allowBlank="1" showInputMessage="1" showErrorMessage="1" error="有効な数字を入力してください" sqref="P229:Q229" xr:uid="{2F7F31D1-D380-47D0-8FE2-5F6733D5C15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29:T229" xr:uid="{04D49404-B6AE-4B10-A4AE-CF217A332F8B}">
      <formula1>-9999999999</formula1>
      <formula2>9999999999</formula2>
    </dataValidation>
    <dataValidation type="whole" imeMode="halfAlpha" allowBlank="1" showInputMessage="1" showErrorMessage="1" error="有効な数字を入力してください" sqref="U229" xr:uid="{BD2F49E2-E10A-4D1E-92D3-4E45D81D935B}">
      <formula1>0</formula1>
      <formula2>9999999999</formula2>
    </dataValidation>
    <dataValidation type="whole" imeMode="halfAlpha" allowBlank="1" showInputMessage="1" showErrorMessage="1" error="有効な数字を入力してください" sqref="V229:W229" xr:uid="{EB2C5D70-02A2-4F99-9B1D-4AA9726BD3DF}">
      <formula1>0</formula1>
      <formula2>9999999999</formula2>
    </dataValidation>
    <dataValidation type="list" imeMode="halfAlpha" allowBlank="1" showInputMessage="1" showErrorMessage="1" error="リストから選択してください" sqref="L230:M230" xr:uid="{BCB31241-3DBE-447D-A832-E69A7CEE3229}">
      <formula1>"○,　"</formula1>
    </dataValidation>
    <dataValidation type="list" imeMode="halfAlpha" allowBlank="1" showInputMessage="1" showErrorMessage="1" error="リストから選択してください" sqref="N230:O230" xr:uid="{20427C68-6C97-4104-A05C-C30236DEC65B}">
      <formula1>"一般,特定,　"</formula1>
    </dataValidation>
    <dataValidation type="whole" imeMode="halfAlpha" allowBlank="1" showInputMessage="1" showErrorMessage="1" error="有効な数字を入力してください" sqref="P230:Q230" xr:uid="{5DFC8BEC-EEFE-4A95-83D3-EF34D05E0C2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0:T230" xr:uid="{E51A7947-B435-4D6F-B080-3FA65440114F}">
      <formula1>-9999999999</formula1>
      <formula2>9999999999</formula2>
    </dataValidation>
    <dataValidation type="whole" imeMode="halfAlpha" allowBlank="1" showInputMessage="1" showErrorMessage="1" error="有効な数字を入力してください" sqref="U230" xr:uid="{ADFCDCDF-7A31-4938-99C4-CC45E679976F}">
      <formula1>0</formula1>
      <formula2>9999999999</formula2>
    </dataValidation>
    <dataValidation type="whole" imeMode="halfAlpha" allowBlank="1" showInputMessage="1" showErrorMessage="1" error="有効な数字を入力してください" sqref="V230:W230" xr:uid="{2EA84E02-0E38-4F81-B474-876419D04415}">
      <formula1>0</formula1>
      <formula2>9999999999</formula2>
    </dataValidation>
    <dataValidation type="list" imeMode="halfAlpha" allowBlank="1" showInputMessage="1" showErrorMessage="1" error="リストから選択してください" sqref="L231:M231" xr:uid="{3AF97AEC-EA83-4133-94DC-A6E4BEF4BB71}">
      <formula1>"○,　"</formula1>
    </dataValidation>
    <dataValidation type="list" imeMode="halfAlpha" allowBlank="1" showInputMessage="1" showErrorMessage="1" error="リストから選択してください" sqref="N231:O231" xr:uid="{4B69E6D6-FD7E-4996-9169-90B1DAE9DE00}">
      <formula1>"一般,特定,　"</formula1>
    </dataValidation>
    <dataValidation type="whole" imeMode="halfAlpha" allowBlank="1" showInputMessage="1" showErrorMessage="1" error="有効な数字を入力してください" sqref="P231:Q231" xr:uid="{8E4E156E-862B-480F-BE28-2FB18244D3E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1:T231" xr:uid="{046499DD-0BAF-4110-9BAF-AE6C028B320F}">
      <formula1>-9999999999</formula1>
      <formula2>9999999999</formula2>
    </dataValidation>
    <dataValidation type="whole" imeMode="halfAlpha" allowBlank="1" showInputMessage="1" showErrorMessage="1" error="有効な数字を入力してください" sqref="U231" xr:uid="{9CACA470-3400-41D7-BA83-B7981D475A46}">
      <formula1>0</formula1>
      <formula2>9999999999</formula2>
    </dataValidation>
    <dataValidation type="whole" imeMode="halfAlpha" allowBlank="1" showInputMessage="1" showErrorMessage="1" error="有効な数字を入力してください" sqref="V231:W231" xr:uid="{BAC6C048-102B-4CAB-8886-B83822D0226D}">
      <formula1>0</formula1>
      <formula2>9999999999</formula2>
    </dataValidation>
    <dataValidation type="list" imeMode="halfAlpha" allowBlank="1" showInputMessage="1" showErrorMessage="1" error="リストから選択してください" sqref="L232:M232" xr:uid="{0D3F9C3C-49BF-41D4-85A0-5C6820514BB8}">
      <formula1>"○,　"</formula1>
    </dataValidation>
    <dataValidation type="list" imeMode="halfAlpha" allowBlank="1" showInputMessage="1" showErrorMessage="1" error="リストから選択してください" sqref="N232:O232" xr:uid="{11BBECD7-CB3F-4B86-9F37-92694367B8EC}">
      <formula1>"一般,特定,　"</formula1>
    </dataValidation>
    <dataValidation type="whole" imeMode="halfAlpha" allowBlank="1" showInputMessage="1" showErrorMessage="1" error="有効な数字を入力してください" sqref="P232:Q232" xr:uid="{4A7439BF-8526-4536-B7E7-4CEA01705E1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2:T232" xr:uid="{8EA3EF0B-75B8-4989-8F20-745B88DAD5CA}">
      <formula1>-9999999999</formula1>
      <formula2>9999999999</formula2>
    </dataValidation>
    <dataValidation type="whole" imeMode="halfAlpha" allowBlank="1" showInputMessage="1" showErrorMessage="1" error="有効な数字を入力してください" sqref="U232" xr:uid="{0B8B563E-1CA3-4682-865F-2AA15CA9A31F}">
      <formula1>0</formula1>
      <formula2>9999999999</formula2>
    </dataValidation>
    <dataValidation type="whole" imeMode="halfAlpha" allowBlank="1" showInputMessage="1" showErrorMessage="1" error="有効な数字を入力してください" sqref="V232:W232" xr:uid="{52FE5882-8E2A-4E4D-93BE-0B035B5289F6}">
      <formula1>0</formula1>
      <formula2>9999999999</formula2>
    </dataValidation>
    <dataValidation type="list" imeMode="halfAlpha" allowBlank="1" showInputMessage="1" showErrorMessage="1" error="リストから選択してください" sqref="L233:M233" xr:uid="{AAD729C5-0FD1-46F2-92F2-4750C372432F}">
      <formula1>"○,　"</formula1>
    </dataValidation>
    <dataValidation type="list" imeMode="halfAlpha" allowBlank="1" showInputMessage="1" showErrorMessage="1" error="リストから選択してください" sqref="N233:O233" xr:uid="{813A019A-7125-46AC-A82A-0348B2E3DADD}">
      <formula1>"一般,特定,　"</formula1>
    </dataValidation>
    <dataValidation type="whole" imeMode="halfAlpha" allowBlank="1" showInputMessage="1" showErrorMessage="1" error="有効な数字を入力してください" sqref="P233:Q233" xr:uid="{57B4AF2D-DAC4-4369-8AB1-7A794C50EBD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3:T233" xr:uid="{506282F5-DFE4-405F-AE26-CA232ABFD3F2}">
      <formula1>-9999999999</formula1>
      <formula2>9999999999</formula2>
    </dataValidation>
    <dataValidation type="whole" imeMode="halfAlpha" allowBlank="1" showInputMessage="1" showErrorMessage="1" error="有効な数字を入力してください" sqref="U233" xr:uid="{414DC080-5179-427B-83D4-60C3FE8B2854}">
      <formula1>0</formula1>
      <formula2>9999999999</formula2>
    </dataValidation>
    <dataValidation type="whole" imeMode="halfAlpha" allowBlank="1" showInputMessage="1" showErrorMessage="1" error="有効な数字を入力してください" sqref="V233:W233" xr:uid="{670FDBF8-1527-494F-A895-9371EC27AA6E}">
      <formula1>0</formula1>
      <formula2>9999999999</formula2>
    </dataValidation>
    <dataValidation type="list" imeMode="halfAlpha" allowBlank="1" showInputMessage="1" showErrorMessage="1" error="リストから選択してください" sqref="L234:M234" xr:uid="{153937C9-F30C-4019-A33B-02AB2DE2BC4F}">
      <formula1>"○,　"</formula1>
    </dataValidation>
    <dataValidation type="list" imeMode="halfAlpha" allowBlank="1" showInputMessage="1" showErrorMessage="1" error="リストから選択してください" sqref="N234:O234" xr:uid="{D5FF0550-AD3A-4192-839D-4813DC4DE933}">
      <formula1>"一般,特定,　"</formula1>
    </dataValidation>
    <dataValidation type="whole" imeMode="halfAlpha" allowBlank="1" showInputMessage="1" showErrorMessage="1" error="有効な数字を入力してください" sqref="P234:Q234" xr:uid="{07C72D65-2ED8-466E-9F28-DD3ABB239BF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4:T234" xr:uid="{282411C0-A0A3-40B5-BA8F-EFF9738D8E38}">
      <formula1>-9999999999</formula1>
      <formula2>9999999999</formula2>
    </dataValidation>
    <dataValidation type="whole" imeMode="halfAlpha" allowBlank="1" showInputMessage="1" showErrorMessage="1" error="有効な数字を入力してください" sqref="U234" xr:uid="{9550D8E6-E070-4EF0-88E2-7F8F609B2C3D}">
      <formula1>0</formula1>
      <formula2>9999999999</formula2>
    </dataValidation>
    <dataValidation type="whole" imeMode="halfAlpha" allowBlank="1" showInputMessage="1" showErrorMessage="1" error="有効な数字を入力してください" sqref="V234:W234" xr:uid="{C5AAA3DB-FE1D-4D8B-87D0-41D303D2B2D4}">
      <formula1>0</formula1>
      <formula2>9999999999</formula2>
    </dataValidation>
    <dataValidation type="list" imeMode="halfAlpha" allowBlank="1" showInputMessage="1" showErrorMessage="1" error="リストから選択してください" sqref="L235:M235" xr:uid="{41567577-408A-4B91-80F2-0407F9592C0D}">
      <formula1>"○,　"</formula1>
    </dataValidation>
    <dataValidation type="list" imeMode="halfAlpha" allowBlank="1" showInputMessage="1" showErrorMessage="1" error="リストから選択してください" sqref="N235:O235" xr:uid="{E9A9E900-F0C6-4DCE-9526-F40E51AC6428}">
      <formula1>"一般,特定,　"</formula1>
    </dataValidation>
    <dataValidation type="whole" imeMode="halfAlpha" allowBlank="1" showInputMessage="1" showErrorMessage="1" error="有効な数字を入力してください" sqref="P235:Q235" xr:uid="{9EB0C8F0-8DEB-4CD3-8024-88E78866C69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5:T235" xr:uid="{1148A9B7-7022-4F7E-91C9-B5B01CDCBA32}">
      <formula1>-9999999999</formula1>
      <formula2>9999999999</formula2>
    </dataValidation>
    <dataValidation type="whole" imeMode="halfAlpha" allowBlank="1" showInputMessage="1" showErrorMessage="1" error="有効な数字を入力してください" sqref="U235" xr:uid="{FAF6152B-AA4E-448F-8065-4937CBC16FDE}">
      <formula1>0</formula1>
      <formula2>9999999999</formula2>
    </dataValidation>
    <dataValidation type="whole" imeMode="halfAlpha" allowBlank="1" showInputMessage="1" showErrorMessage="1" error="有効な数字を入力してください" sqref="V235:W235" xr:uid="{1CD30862-6B9E-446A-AF67-FFD1EDC97A12}">
      <formula1>0</formula1>
      <formula2>9999999999</formula2>
    </dataValidation>
    <dataValidation type="list" imeMode="halfAlpha" allowBlank="1" showInputMessage="1" showErrorMessage="1" error="リストから選択してください" sqref="L236:M236" xr:uid="{4194F9B2-7411-4592-A5E9-E8431CD696EB}">
      <formula1>"○,　"</formula1>
    </dataValidation>
    <dataValidation type="list" imeMode="halfAlpha" allowBlank="1" showInputMessage="1" showErrorMessage="1" error="リストから選択してください" sqref="N236:O236" xr:uid="{C676194F-BF8D-4124-9645-94A9305C44DD}">
      <formula1>"一般,特定,　"</formula1>
    </dataValidation>
    <dataValidation type="whole" imeMode="halfAlpha" allowBlank="1" showInputMessage="1" showErrorMessage="1" error="有効な数字を入力してください" sqref="P236:Q236" xr:uid="{D0200655-0938-471A-8066-2D06EC055F4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6:T236" xr:uid="{EDB278D2-A3C7-42F8-8818-3963E74808B6}">
      <formula1>-9999999999</formula1>
      <formula2>9999999999</formula2>
    </dataValidation>
    <dataValidation type="whole" imeMode="halfAlpha" allowBlank="1" showInputMessage="1" showErrorMessage="1" error="有効な数字を入力してください" sqref="U236" xr:uid="{DC6692D1-68A4-49C8-8D71-1E59B7906D2C}">
      <formula1>0</formula1>
      <formula2>9999999999</formula2>
    </dataValidation>
    <dataValidation type="whole" imeMode="halfAlpha" allowBlank="1" showInputMessage="1" showErrorMessage="1" error="有効な数字を入力してください" sqref="V236:W236" xr:uid="{43EB2801-AD62-47E4-A415-8B42C772108C}">
      <formula1>0</formula1>
      <formula2>9999999999</formula2>
    </dataValidation>
    <dataValidation type="list" imeMode="halfAlpha" allowBlank="1" showInputMessage="1" showErrorMessage="1" error="リストから選択してください" sqref="L237:M237" xr:uid="{2DAEDC75-D52D-4AF2-A02A-B4CAAD0DE9BE}">
      <formula1>"○,　"</formula1>
    </dataValidation>
    <dataValidation type="list" imeMode="halfAlpha" allowBlank="1" showInputMessage="1" showErrorMessage="1" error="リストから選択してください" sqref="N237:O237" xr:uid="{2065C550-67AD-49CD-8331-748F4C4361CA}">
      <formula1>"一般,特定,　"</formula1>
    </dataValidation>
    <dataValidation type="whole" imeMode="halfAlpha" allowBlank="1" showInputMessage="1" showErrorMessage="1" error="有効な数字を入力してください" sqref="P237:Q237" xr:uid="{F4CB57C7-D835-47DA-B1CF-74DB56C77AA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7:T237" xr:uid="{718F7A95-2AB0-457A-A609-44549A23CC9A}">
      <formula1>-9999999999</formula1>
      <formula2>9999999999</formula2>
    </dataValidation>
    <dataValidation type="whole" imeMode="halfAlpha" allowBlank="1" showInputMessage="1" showErrorMessage="1" error="有効な数字を入力してください" sqref="U237" xr:uid="{AF2B8176-8AB2-4D97-A27A-0DE199A2AEA4}">
      <formula1>0</formula1>
      <formula2>9999999999</formula2>
    </dataValidation>
    <dataValidation type="whole" imeMode="halfAlpha" allowBlank="1" showInputMessage="1" showErrorMessage="1" error="有効な数字を入力してください" sqref="V237:W237" xr:uid="{EED4D6BE-E0FF-4FB0-B517-7EB9D082F8DE}">
      <formula1>0</formula1>
      <formula2>9999999999</formula2>
    </dataValidation>
    <dataValidation type="list" imeMode="halfAlpha" allowBlank="1" showInputMessage="1" showErrorMessage="1" error="リストから選択してください" sqref="L238:M238" xr:uid="{A04FC420-93D7-4C9A-9895-174FEDC22EE8}">
      <formula1>"○,　"</formula1>
    </dataValidation>
    <dataValidation type="list" imeMode="halfAlpha" allowBlank="1" showInputMessage="1" showErrorMessage="1" error="リストから選択してください" sqref="N238:O238" xr:uid="{D1BBE0A6-0CB9-469F-B319-A8C7B4707627}">
      <formula1>"一般,特定,　"</formula1>
    </dataValidation>
    <dataValidation type="whole" imeMode="halfAlpha" allowBlank="1" showInputMessage="1" showErrorMessage="1" error="有効な数字を入力してください" sqref="P238:Q238" xr:uid="{EFDBBF50-D1A4-43BB-8391-44565F9BC1F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8:T238" xr:uid="{C44F2EF1-7A9A-4503-B9ED-7683D255FC7B}">
      <formula1>-9999999999</formula1>
      <formula2>9999999999</formula2>
    </dataValidation>
    <dataValidation type="whole" imeMode="halfAlpha" allowBlank="1" showInputMessage="1" showErrorMessage="1" error="有効な数字を入力してください" sqref="U238" xr:uid="{D62D110D-7DC5-4F49-BD8D-1D40B6CC8050}">
      <formula1>0</formula1>
      <formula2>9999999999</formula2>
    </dataValidation>
    <dataValidation type="whole" imeMode="halfAlpha" allowBlank="1" showInputMessage="1" showErrorMessage="1" error="有効な数字を入力してください" sqref="V238:W238" xr:uid="{BF236802-2116-4885-B01D-06579AD40B71}">
      <formula1>0</formula1>
      <formula2>9999999999</formula2>
    </dataValidation>
    <dataValidation type="list" imeMode="halfAlpha" allowBlank="1" showInputMessage="1" showErrorMessage="1" error="リストから選択してください" sqref="L239:M239" xr:uid="{C325663D-C340-431B-8610-21C86E5FDF96}">
      <formula1>"○,　"</formula1>
    </dataValidation>
    <dataValidation type="list" imeMode="halfAlpha" allowBlank="1" showInputMessage="1" showErrorMessage="1" error="リストから選択してください" sqref="N239:O239" xr:uid="{2207D51A-CD46-4BB6-9276-11E367C273C6}">
      <formula1>"一般,特定,　"</formula1>
    </dataValidation>
    <dataValidation type="whole" imeMode="halfAlpha" allowBlank="1" showInputMessage="1" showErrorMessage="1" error="有効な数字を入力してください" sqref="P239:Q239" xr:uid="{0CE2E1F9-81C1-4347-B0A6-9047E942E48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39:T239" xr:uid="{18612CB2-DF24-48AA-AE46-9DF7192A6A50}">
      <formula1>-9999999999</formula1>
      <formula2>9999999999</formula2>
    </dataValidation>
    <dataValidation type="whole" imeMode="halfAlpha" allowBlank="1" showInputMessage="1" showErrorMessage="1" error="有効な数字を入力してください" sqref="U239" xr:uid="{C5E7D910-1018-4040-8090-8A3D289AAFDC}">
      <formula1>0</formula1>
      <formula2>9999999999</formula2>
    </dataValidation>
    <dataValidation type="whole" imeMode="halfAlpha" allowBlank="1" showInputMessage="1" showErrorMessage="1" error="有効な数字を入力してください" sqref="V239:W239" xr:uid="{C6D0DD73-9530-4B43-BFF2-8444BF49E3C0}">
      <formula1>0</formula1>
      <formula2>9999999999</formula2>
    </dataValidation>
    <dataValidation type="list" imeMode="halfAlpha" allowBlank="1" showInputMessage="1" showErrorMessage="1" error="リストから選択してください" sqref="L240:M240" xr:uid="{22F614EE-5503-4C4A-8A5C-AFECD39D3459}">
      <formula1>"○,　"</formula1>
    </dataValidation>
    <dataValidation type="list" imeMode="halfAlpha" allowBlank="1" showInputMessage="1" showErrorMessage="1" error="リストから選択してください" sqref="N240:O240" xr:uid="{DB6F6E85-7CC2-45D0-8992-711F82003835}">
      <formula1>"一般,特定,　"</formula1>
    </dataValidation>
    <dataValidation type="whole" imeMode="halfAlpha" allowBlank="1" showInputMessage="1" showErrorMessage="1" error="有効な数字を入力してください" sqref="P240:Q240" xr:uid="{F9B5B253-7E56-4D2B-A49E-7E4B1A80C8F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0:T240" xr:uid="{A23372C6-22C3-4DCB-AC9F-7035A7C7A6D1}">
      <formula1>-9999999999</formula1>
      <formula2>9999999999</formula2>
    </dataValidation>
    <dataValidation type="whole" imeMode="halfAlpha" allowBlank="1" showInputMessage="1" showErrorMessage="1" error="有効な数字を入力してください" sqref="U240" xr:uid="{697AF21A-5B1C-4C9B-9483-E0D4CB71B668}">
      <formula1>0</formula1>
      <formula2>9999999999</formula2>
    </dataValidation>
    <dataValidation type="whole" imeMode="halfAlpha" allowBlank="1" showInputMessage="1" showErrorMessage="1" error="有効な数字を入力してください" sqref="V240:W240" xr:uid="{065197C6-A91A-4603-8F75-05BBE6E6B0E9}">
      <formula1>0</formula1>
      <formula2>9999999999</formula2>
    </dataValidation>
    <dataValidation type="list" imeMode="halfAlpha" allowBlank="1" showInputMessage="1" showErrorMessage="1" error="リストから選択してください" sqref="L241:M241" xr:uid="{3A2AA417-9737-4C22-85E7-8AF04E82AD69}">
      <formula1>"○,　"</formula1>
    </dataValidation>
    <dataValidation type="list" imeMode="halfAlpha" allowBlank="1" showInputMessage="1" showErrorMessage="1" error="リストから選択してください" sqref="N241:O241" xr:uid="{1EC68D23-8CB0-4F94-968E-8D017FBF55B9}">
      <formula1>"一般,特定,　"</formula1>
    </dataValidation>
    <dataValidation type="whole" imeMode="halfAlpha" allowBlank="1" showInputMessage="1" showErrorMessage="1" error="有効な数字を入力してください" sqref="P241:Q241" xr:uid="{9920DA6C-9072-465A-AE79-84123EC121A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1:T241" xr:uid="{9952674E-DDEB-4DDD-9919-68BC3F883AAC}">
      <formula1>-9999999999</formula1>
      <formula2>9999999999</formula2>
    </dataValidation>
    <dataValidation type="whole" imeMode="halfAlpha" allowBlank="1" showInputMessage="1" showErrorMessage="1" error="有効な数字を入力してください" sqref="U241" xr:uid="{03F534DF-1BA2-44BD-881D-1B2E37BC14D7}">
      <formula1>0</formula1>
      <formula2>9999999999</formula2>
    </dataValidation>
    <dataValidation type="whole" imeMode="halfAlpha" allowBlank="1" showInputMessage="1" showErrorMessage="1" error="有効な数字を入力してください" sqref="V241:W241" xr:uid="{FF702CB9-F3D7-41A0-BAF4-76830397C09B}">
      <formula1>0</formula1>
      <formula2>9999999999</formula2>
    </dataValidation>
    <dataValidation type="list" imeMode="halfAlpha" allowBlank="1" showInputMessage="1" showErrorMessage="1" error="リストから選択してください" sqref="L242:M242" xr:uid="{5205CB81-F9CA-4CBD-94C7-87674F8458C2}">
      <formula1>"○,　"</formula1>
    </dataValidation>
    <dataValidation type="list" imeMode="halfAlpha" allowBlank="1" showInputMessage="1" showErrorMessage="1" error="リストから選択してください" sqref="N242:O242" xr:uid="{05DCBC54-B006-414C-9E56-A2F76DC9EC7C}">
      <formula1>"一般,特定,　"</formula1>
    </dataValidation>
    <dataValidation type="whole" imeMode="halfAlpha" allowBlank="1" showInputMessage="1" showErrorMessage="1" error="有効な数字を入力してください" sqref="P242:Q242" xr:uid="{5F7E371D-9A21-40F7-99FD-51464655C84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2:T242" xr:uid="{153C6B1D-F01E-4E16-9E3A-7626D854EFFA}">
      <formula1>-9999999999</formula1>
      <formula2>9999999999</formula2>
    </dataValidation>
    <dataValidation type="whole" imeMode="halfAlpha" allowBlank="1" showInputMessage="1" showErrorMessage="1" error="有効な数字を入力してください" sqref="U242" xr:uid="{274398B6-D29D-43F2-BF09-480F6A4EFCF8}">
      <formula1>0</formula1>
      <formula2>9999999999</formula2>
    </dataValidation>
    <dataValidation type="whole" imeMode="halfAlpha" allowBlank="1" showInputMessage="1" showErrorMessage="1" error="有効な数字を入力してください" sqref="V242:W242" xr:uid="{F09CA23E-043B-4195-BF5B-B688F33096C1}">
      <formula1>0</formula1>
      <formula2>9999999999</formula2>
    </dataValidation>
    <dataValidation type="list" imeMode="halfAlpha" allowBlank="1" showInputMessage="1" showErrorMessage="1" error="リストから選択してください" sqref="L243:M243" xr:uid="{AA9D5B76-B2B1-4314-B5B6-99009C2C4CEB}">
      <formula1>"○,　"</formula1>
    </dataValidation>
    <dataValidation type="list" imeMode="halfAlpha" allowBlank="1" showInputMessage="1" showErrorMessage="1" error="リストから選択してください" sqref="N243:O243" xr:uid="{125569EE-F767-42EF-B793-23821B593EB1}">
      <formula1>"一般,特定,　"</formula1>
    </dataValidation>
    <dataValidation type="whole" imeMode="halfAlpha" allowBlank="1" showInputMessage="1" showErrorMessage="1" error="有効な数字を入力してください" sqref="P243:Q243" xr:uid="{E407FC18-0EAA-4CAD-975B-5BD89BF5506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3:T243" xr:uid="{4EC7E1A2-B11E-46C5-A206-33C4DD1EF5F5}">
      <formula1>-9999999999</formula1>
      <formula2>9999999999</formula2>
    </dataValidation>
    <dataValidation type="whole" imeMode="halfAlpha" allowBlank="1" showInputMessage="1" showErrorMessage="1" error="有効な数字を入力してください" sqref="U243" xr:uid="{353CA666-31C5-4D6C-BB90-2777A4340AFA}">
      <formula1>0</formula1>
      <formula2>9999999999</formula2>
    </dataValidation>
    <dataValidation type="whole" imeMode="halfAlpha" allowBlank="1" showInputMessage="1" showErrorMessage="1" error="有効な数字を入力してください" sqref="V243:W243" xr:uid="{37B19785-C29B-4F97-927E-B361B6B91200}">
      <formula1>0</formula1>
      <formula2>9999999999</formula2>
    </dataValidation>
    <dataValidation type="list" imeMode="halfAlpha" allowBlank="1" showInputMessage="1" showErrorMessage="1" error="リストから選択してください" sqref="L244:M244" xr:uid="{FFC5A5BF-E150-4AA2-AB10-BBB87AE08DEB}">
      <formula1>"○,　"</formula1>
    </dataValidation>
    <dataValidation type="list" imeMode="halfAlpha" allowBlank="1" showInputMessage="1" showErrorMessage="1" error="リストから選択してください" sqref="N244:O244" xr:uid="{1699376B-9CDB-454C-9EAA-70961795F283}">
      <formula1>"一般,特定,　"</formula1>
    </dataValidation>
    <dataValidation type="whole" imeMode="halfAlpha" allowBlank="1" showInputMessage="1" showErrorMessage="1" error="有効な数字を入力してください" sqref="P244:Q244" xr:uid="{7E9B6986-E8D7-4264-A7F3-A8DA02B606E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4:T244" xr:uid="{B3CDC1B2-B58C-4174-85D1-DD9D66887A42}">
      <formula1>-9999999999</formula1>
      <formula2>9999999999</formula2>
    </dataValidation>
    <dataValidation type="whole" imeMode="halfAlpha" allowBlank="1" showInputMessage="1" showErrorMessage="1" error="有効な数字を入力してください" sqref="U244" xr:uid="{8D2471C1-CCB9-4EB2-A3A3-6C65E131A4C6}">
      <formula1>0</formula1>
      <formula2>9999999999</formula2>
    </dataValidation>
    <dataValidation type="whole" imeMode="halfAlpha" allowBlank="1" showInputMessage="1" showErrorMessage="1" error="有効な数字を入力してください" sqref="V244:W244" xr:uid="{E86726D2-EC0F-49DD-A6FF-1B25427FBCA8}">
      <formula1>0</formula1>
      <formula2>9999999999</formula2>
    </dataValidation>
    <dataValidation type="list" imeMode="halfAlpha" allowBlank="1" showInputMessage="1" showErrorMessage="1" error="リストから選択してください" sqref="L245:M245" xr:uid="{F3C6B6B6-7A01-4EC8-A131-60DD719BA476}">
      <formula1>"○,　"</formula1>
    </dataValidation>
    <dataValidation type="list" imeMode="halfAlpha" allowBlank="1" showInputMessage="1" showErrorMessage="1" error="リストから選択してください" sqref="N245:O245" xr:uid="{56676783-D537-459B-86A3-4F1A77D70BA3}">
      <formula1>"一般,特定,　"</formula1>
    </dataValidation>
    <dataValidation type="whole" imeMode="halfAlpha" allowBlank="1" showInputMessage="1" showErrorMessage="1" error="有効な数字を入力してください" sqref="P245:Q245" xr:uid="{F6766B5F-D3B4-4B0A-AEB1-A603C42312C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5:T245" xr:uid="{13B4468B-28FB-4AB3-A579-78977F19476D}">
      <formula1>-9999999999</formula1>
      <formula2>9999999999</formula2>
    </dataValidation>
    <dataValidation type="whole" imeMode="halfAlpha" allowBlank="1" showInputMessage="1" showErrorMessage="1" error="有効な数字を入力してください" sqref="U245" xr:uid="{4B28BD34-6315-497E-972F-81E96287F688}">
      <formula1>0</formula1>
      <formula2>9999999999</formula2>
    </dataValidation>
    <dataValidation type="whole" imeMode="halfAlpha" allowBlank="1" showInputMessage="1" showErrorMessage="1" error="有効な数字を入力してください" sqref="V245:W245" xr:uid="{97B663C2-2DFF-419B-ACF6-DB4953B5E453}">
      <formula1>0</formula1>
      <formula2>9999999999</formula2>
    </dataValidation>
    <dataValidation type="list" imeMode="halfAlpha" allowBlank="1" showInputMessage="1" showErrorMessage="1" error="リストから選択してください" sqref="L246:M246" xr:uid="{AB72C519-E866-45A7-9FF8-3154305823E3}">
      <formula1>"○,　"</formula1>
    </dataValidation>
    <dataValidation type="list" imeMode="halfAlpha" allowBlank="1" showInputMessage="1" showErrorMessage="1" error="リストから選択してください" sqref="N246:O246" xr:uid="{E655BCF3-8F0D-4F10-81BC-13B7B37C96D9}">
      <formula1>"一般,特定,　"</formula1>
    </dataValidation>
    <dataValidation type="whole" imeMode="halfAlpha" allowBlank="1" showInputMessage="1" showErrorMessage="1" error="有効な数字を入力してください" sqref="P246:Q246" xr:uid="{6AA9623F-9B53-49A9-8E8F-BF1B0815E6B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R246:T246" xr:uid="{B358AA1D-ECE5-4C3D-90C6-E3EC309DCED5}">
      <formula1>-9999999999</formula1>
      <formula2>9999999999</formula2>
    </dataValidation>
    <dataValidation type="whole" imeMode="halfAlpha" allowBlank="1" showInputMessage="1" showErrorMessage="1" error="有効な数字を入力してください" sqref="U246" xr:uid="{D9D25B0D-A3A3-4768-80C1-E3A74AB996D5}">
      <formula1>0</formula1>
      <formula2>9999999999</formula2>
    </dataValidation>
    <dataValidation type="whole" imeMode="halfAlpha" allowBlank="1" showInputMessage="1" showErrorMessage="1" error="有効な数字を入力してください" sqref="V246:W246" xr:uid="{42CE5BD5-C1B7-44F8-B619-FFB864B1B410}">
      <formula1>0</formula1>
      <formula2>9999999999</formula2>
    </dataValidation>
    <dataValidation type="list" imeMode="halfAlpha" allowBlank="1" showInputMessage="1" showErrorMessage="1" error="リストから選択してください" sqref="L247:M247" xr:uid="{727A3517-ED33-4E12-AE76-2484324775A9}">
      <formula1>"○,　"</formula1>
    </dataValidation>
    <dataValidation type="whole" imeMode="halfAlpha" allowBlank="1" showInputMessage="1" showErrorMessage="1" error="有効な数字を入力してください。10兆円以上になる場合は、9,999,999,999と入力してください" sqref="R247:T247" xr:uid="{92263DFA-9291-4534-A643-C266CCCCFC4B}">
      <formula1>-9999999999</formula1>
      <formula2>9999999999</formula2>
    </dataValidation>
  </dataValidations>
  <pageMargins left="0.19685039370078741" right="0.19685039370078741" top="0.39370078740157483" bottom="0.19685039370078741" header="0.19685039370078741" footer="0.19685039370078741"/>
  <headerFooter>
    <oddHeader>&amp;R&amp;8&amp;P/&amp;N</oddHeader>
  </headerFooter>
  <ignoredErrors>
    <ignoredError sqref="E218:E24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zoomScaleNormal="100" workbookViewId="0"/>
  </sheetViews>
  <sheetFormatPr defaultColWidth="9" defaultRowHeight="13.5" x14ac:dyDescent="0.15"/>
  <cols>
    <col min="1" max="1" width="17.25" style="111" customWidth="1"/>
    <col min="2" max="16384" width="9" style="111"/>
  </cols>
  <sheetData>
    <row r="1" spans="1:1" x14ac:dyDescent="0.15">
      <c r="A1" s="11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11" t="str">
        <f>"@神奈川県@和歌山県@鹿児島県@"</f>
        <v>@神奈川県@和歌山県@鹿児島県@</v>
      </c>
    </row>
    <row r="3" spans="1:1" x14ac:dyDescent="0.15">
      <c r="A3" s="111" t="s">
        <v>204</v>
      </c>
    </row>
    <row r="4" spans="1:1" x14ac:dyDescent="0.15">
      <c r="A4" s="111" t="s">
        <v>205</v>
      </c>
    </row>
    <row r="10" spans="1:1" x14ac:dyDescent="0.15">
      <c r="A10" s="82" t="s">
        <v>186</v>
      </c>
    </row>
    <row r="11" spans="1:1" x14ac:dyDescent="0.15">
      <c r="A11" s="82" t="s">
        <v>17</v>
      </c>
    </row>
    <row r="12" spans="1:1" x14ac:dyDescent="0.15">
      <c r="A12" s="82" t="s">
        <v>18</v>
      </c>
    </row>
    <row r="13" spans="1:1" x14ac:dyDescent="0.15">
      <c r="A13" s="82" t="s">
        <v>19</v>
      </c>
    </row>
    <row r="14" spans="1:1" x14ac:dyDescent="0.15">
      <c r="A14" s="82" t="s">
        <v>20</v>
      </c>
    </row>
    <row r="15" spans="1:1" x14ac:dyDescent="0.15">
      <c r="A15" s="82" t="s">
        <v>21</v>
      </c>
    </row>
    <row r="16" spans="1:1" x14ac:dyDescent="0.15">
      <c r="A16" s="82" t="s">
        <v>22</v>
      </c>
    </row>
    <row r="17" spans="1:1" x14ac:dyDescent="0.15">
      <c r="A17" s="82" t="s">
        <v>23</v>
      </c>
    </row>
    <row r="18" spans="1:1" x14ac:dyDescent="0.15">
      <c r="A18" s="82" t="s">
        <v>24</v>
      </c>
    </row>
    <row r="19" spans="1:1" x14ac:dyDescent="0.15">
      <c r="A19" s="82" t="s">
        <v>25</v>
      </c>
    </row>
    <row r="20" spans="1:1" x14ac:dyDescent="0.15">
      <c r="A20" s="82" t="s">
        <v>26</v>
      </c>
    </row>
    <row r="21" spans="1:1" x14ac:dyDescent="0.15">
      <c r="A21" s="82" t="s">
        <v>27</v>
      </c>
    </row>
    <row r="22" spans="1:1" x14ac:dyDescent="0.15">
      <c r="A22" s="82" t="s">
        <v>28</v>
      </c>
    </row>
    <row r="23" spans="1:1" x14ac:dyDescent="0.15">
      <c r="A23" s="82" t="s">
        <v>29</v>
      </c>
    </row>
    <row r="24" spans="1:1" x14ac:dyDescent="0.15">
      <c r="A24" s="82" t="s">
        <v>30</v>
      </c>
    </row>
    <row r="25" spans="1:1" x14ac:dyDescent="0.15">
      <c r="A25" s="82" t="s">
        <v>31</v>
      </c>
    </row>
    <row r="26" spans="1:1" x14ac:dyDescent="0.15">
      <c r="A26" s="82" t="s">
        <v>32</v>
      </c>
    </row>
    <row r="27" spans="1:1" x14ac:dyDescent="0.15">
      <c r="A27" s="82" t="s">
        <v>33</v>
      </c>
    </row>
    <row r="28" spans="1:1" x14ac:dyDescent="0.15">
      <c r="A28" s="82" t="s">
        <v>34</v>
      </c>
    </row>
    <row r="29" spans="1:1" x14ac:dyDescent="0.15">
      <c r="A29" s="82" t="s">
        <v>35</v>
      </c>
    </row>
    <row r="30" spans="1:1" x14ac:dyDescent="0.15">
      <c r="A30" s="82" t="s">
        <v>36</v>
      </c>
    </row>
    <row r="31" spans="1:1" x14ac:dyDescent="0.15">
      <c r="A31" s="82" t="s">
        <v>37</v>
      </c>
    </row>
    <row r="32" spans="1:1" x14ac:dyDescent="0.15">
      <c r="A32" s="82" t="s">
        <v>38</v>
      </c>
    </row>
    <row r="33" spans="1:1" x14ac:dyDescent="0.15">
      <c r="A33" s="82" t="s">
        <v>39</v>
      </c>
    </row>
    <row r="34" spans="1:1" x14ac:dyDescent="0.15">
      <c r="A34" s="82" t="s">
        <v>40</v>
      </c>
    </row>
    <row r="35" spans="1:1" x14ac:dyDescent="0.15">
      <c r="A35" s="82" t="s">
        <v>41</v>
      </c>
    </row>
    <row r="36" spans="1:1" x14ac:dyDescent="0.15">
      <c r="A36" s="82" t="s">
        <v>42</v>
      </c>
    </row>
    <row r="37" spans="1:1" x14ac:dyDescent="0.15">
      <c r="A37" s="82" t="s">
        <v>43</v>
      </c>
    </row>
    <row r="38" spans="1:1" x14ac:dyDescent="0.15">
      <c r="A38" s="82" t="s">
        <v>44</v>
      </c>
    </row>
    <row r="39" spans="1:1" x14ac:dyDescent="0.15">
      <c r="A39" s="82" t="s">
        <v>45</v>
      </c>
    </row>
    <row r="40" spans="1:1" x14ac:dyDescent="0.15">
      <c r="A40" s="82" t="s">
        <v>46</v>
      </c>
    </row>
    <row r="41" spans="1:1" x14ac:dyDescent="0.15">
      <c r="A41" s="82" t="s">
        <v>47</v>
      </c>
    </row>
    <row r="42" spans="1:1" x14ac:dyDescent="0.15">
      <c r="A42" s="82" t="s">
        <v>48</v>
      </c>
    </row>
    <row r="43" spans="1:1" x14ac:dyDescent="0.15">
      <c r="A43" s="82" t="s">
        <v>49</v>
      </c>
    </row>
    <row r="44" spans="1:1" x14ac:dyDescent="0.15">
      <c r="A44" s="82" t="s">
        <v>50</v>
      </c>
    </row>
    <row r="45" spans="1:1" x14ac:dyDescent="0.15">
      <c r="A45" s="82" t="s">
        <v>51</v>
      </c>
    </row>
    <row r="46" spans="1:1" x14ac:dyDescent="0.15">
      <c r="A46" s="82" t="s">
        <v>52</v>
      </c>
    </row>
    <row r="47" spans="1:1" x14ac:dyDescent="0.15">
      <c r="A47" s="82" t="s">
        <v>53</v>
      </c>
    </row>
    <row r="48" spans="1:1" x14ac:dyDescent="0.15">
      <c r="A48" s="82" t="s">
        <v>54</v>
      </c>
    </row>
    <row r="49" spans="1:1" x14ac:dyDescent="0.15">
      <c r="A49" s="82" t="s">
        <v>55</v>
      </c>
    </row>
    <row r="50" spans="1:1" x14ac:dyDescent="0.15">
      <c r="A50" s="82" t="s">
        <v>56</v>
      </c>
    </row>
    <row r="51" spans="1:1" x14ac:dyDescent="0.15">
      <c r="A51" s="82" t="s">
        <v>57</v>
      </c>
    </row>
    <row r="52" spans="1:1" x14ac:dyDescent="0.15">
      <c r="A52" s="82" t="s">
        <v>58</v>
      </c>
    </row>
    <row r="53" spans="1:1" x14ac:dyDescent="0.15">
      <c r="A53" s="82" t="s">
        <v>59</v>
      </c>
    </row>
    <row r="54" spans="1:1" x14ac:dyDescent="0.15">
      <c r="A54" s="82" t="s">
        <v>60</v>
      </c>
    </row>
    <row r="55" spans="1:1" x14ac:dyDescent="0.15">
      <c r="A55" s="82" t="s">
        <v>61</v>
      </c>
    </row>
    <row r="56" spans="1:1" x14ac:dyDescent="0.15">
      <c r="A56" s="82" t="s">
        <v>62</v>
      </c>
    </row>
    <row r="57" spans="1:1" x14ac:dyDescent="0.15">
      <c r="A57" s="82" t="s">
        <v>63</v>
      </c>
    </row>
  </sheetData>
  <sheetProtection algorithmName="SHA-512" hashValue="uC6I6rKy8RLnLwF/onsCu8OWxdmJg4yyy4HLsfK+5iwCZWGomSbglPcAOR8pZmsLoSD/ESiqokt5VWy/FxT+bg==" saltValue="E4pxUG1XyUas+qGmycwojw=="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入力シート</vt:lpstr>
      <vt:lpstr>settings</vt:lpstr>
      <vt:lpstr>入力シート!Print_Titles</vt:lpstr>
      <vt:lpstr>希望</vt:lpstr>
      <vt:lpstr>許可コード</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2022-10-13T05:38:32Z</cp:lastPrinted>
  <dcterms:created xsi:type="dcterms:W3CDTF">2018-07-20T07:50:20Z</dcterms:created>
  <dcterms:modified xsi:type="dcterms:W3CDTF">2024-11-12T08:07:08Z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