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4EA7C494-0D09-440A-A7C7-E970013F3E82}" xr6:coauthVersionLast="47" xr6:coauthVersionMax="47" xr10:uidLastSave="{00000000-0000-0000-0000-000000000000}"/>
  <workbookProtection workbookAlgorithmName="SHA-512" workbookHashValue="3B+ZVUJS7EyG9s9zXKxWbnJBMNDS5WVuOLyf4sF5QV4Qs1vdA/2E4njAiycFCplyVbGWoDOXT6xLqhTL2ivLPg==" workbookSaltValue="AoIzfxty59ZrHxSvk3UIdw==" workbookSpinCount="100000" lockStructure="1"/>
  <bookViews>
    <workbookView xWindow="2340" yWindow="1230" windowWidth="16575" windowHeight="1497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大分類">settings!$A$6:$G$6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2" i="1" l="1"/>
  <c r="A471" i="1"/>
  <c r="A467" i="1"/>
  <c r="A459" i="1"/>
  <c r="A451" i="1"/>
  <c r="A450" i="1"/>
  <c r="A439" i="1"/>
  <c r="A431" i="1"/>
  <c r="A421" i="1"/>
  <c r="A411" i="1"/>
  <c r="A391" i="1"/>
  <c r="A383" i="1"/>
  <c r="A371" i="1"/>
  <c r="A362" i="1"/>
  <c r="A361" i="1"/>
  <c r="A344" i="1"/>
  <c r="A340" i="1"/>
  <c r="A338" i="1"/>
  <c r="A331" i="1"/>
  <c r="A324" i="1"/>
  <c r="A317" i="1"/>
  <c r="A313" i="1"/>
  <c r="A306" i="1"/>
  <c r="A294" i="1"/>
  <c r="A289" i="1"/>
  <c r="A285" i="1"/>
  <c r="A279" i="1"/>
  <c r="A275" i="1"/>
  <c r="A272" i="1"/>
  <c r="A266" i="1"/>
  <c r="A262" i="1"/>
  <c r="A257" i="1"/>
  <c r="A252" i="1"/>
  <c r="A247"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X529" i="1" l="1"/>
  <c r="X528" i="1"/>
  <c r="X527" i="1"/>
  <c r="X526" i="1"/>
  <c r="X525" i="1"/>
  <c r="X524" i="1"/>
  <c r="X523" i="1"/>
  <c r="X522" i="1"/>
  <c r="X521" i="1"/>
  <c r="X520" i="1"/>
  <c r="X519" i="1"/>
  <c r="X518" i="1"/>
  <c r="X517" i="1"/>
  <c r="X516" i="1"/>
  <c r="X515" i="1"/>
  <c r="X514" i="1"/>
  <c r="X513" i="1"/>
  <c r="X512" i="1"/>
  <c r="X511" i="1"/>
  <c r="X510" i="1"/>
  <c r="D482" i="1" l="1"/>
  <c r="J177" i="1" l="1"/>
  <c r="T480" i="1"/>
  <c r="D483" i="1" l="1"/>
  <c r="D484" i="1" s="1"/>
  <c r="D485" i="1" s="1"/>
  <c r="D486" i="1" s="1"/>
  <c r="D487" i="1" s="1"/>
  <c r="D488" i="1" s="1"/>
  <c r="D489" i="1" s="1"/>
  <c r="D490" i="1" s="1"/>
  <c r="D491" i="1" s="1"/>
  <c r="D492" i="1" s="1"/>
  <c r="D493" i="1" s="1"/>
  <c r="D494" i="1" s="1"/>
  <c r="D495" i="1" s="1"/>
  <c r="D496" i="1" s="1"/>
  <c r="D497" i="1" s="1"/>
  <c r="D498" i="1" s="1"/>
  <c r="D499" i="1" s="1"/>
  <c r="D500" i="1" s="1"/>
  <c r="D511" i="1"/>
  <c r="D512" i="1" l="1"/>
  <c r="D513" i="1" s="1"/>
  <c r="D514" i="1" s="1"/>
  <c r="D515" i="1" s="1"/>
  <c r="D516" i="1" s="1"/>
  <c r="D517" i="1" s="1"/>
  <c r="D518" i="1" s="1"/>
  <c r="D519" i="1" l="1"/>
  <c r="D520" i="1" s="1"/>
  <c r="D521" i="1" s="1"/>
  <c r="D522" i="1" s="1"/>
  <c r="D523" i="1" s="1"/>
  <c r="D524" i="1" s="1"/>
  <c r="D525" i="1" s="1"/>
  <c r="D526" i="1" s="1"/>
  <c r="D527" i="1" s="1"/>
  <c r="D528" i="1" s="1"/>
  <c r="D529" i="1" s="1"/>
  <c r="J192" i="1" l="1"/>
  <c r="J194" i="1" l="1"/>
  <c r="E234" i="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<sst xmlns="http://schemas.openxmlformats.org/spreadsheetml/2006/main" count="959" uniqueCount="824">
  <si>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</si>
  <si>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</si>
  <si>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</si>
  <si>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</si>
  <si>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</si>
  <si>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</si>
  <si>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</si>
  <si>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</si>
  <si>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</si>
  <si>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</si>
  <si>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</si>
  <si>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</si>
  <si>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</si>
  <si>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</si>
  <si>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</si>
  <si>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</si>
  <si>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</si>
  <si>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</si>
  <si>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</si>
  <si>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</si>
  <si>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</si>
  <si>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</si>
  <si>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</si>
  <si>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</si>
  <si>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</si>
  <si>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</si>
  <si>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</si>
  <si>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</si>
  <si>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</si>
  <si>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</si>
  <si>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</si>
  <si>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</si>
  <si>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</si>
  <si>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</si>
  <si>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</si>
  <si>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</si>
  <si>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</si>
  <si>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</si>
  <si>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</si>
  <si>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</si>
  <si>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</si>
  <si>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</si>
  <si>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</si>
  <si>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</si>
  <si>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</si>
  <si>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</si>
  <si>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</si>
  <si>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</si>
  <si>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</si>
  <si>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</si>
  <si>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</si>
  <si>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</si>
  <si>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</si>
  <si>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</si>
  <si>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</si>
  <si>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</si>
  <si>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</si>
  <si>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</si>
  <si>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</si>
  <si>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</si>
  <si>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</si>
  <si>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</si>
  <si>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</si>
  <si>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</si>
  <si>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</si>
  <si>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</si>
  <si>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</si>
  <si>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</si>
  <si>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</si>
  <si>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</si>
  <si>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</si>
  <si>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</si>
  <si>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</si>
  <si>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</si>
  <si>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</si>
  <si>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</si>
  <si>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</si>
  <si>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</si>
  <si>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</si>
  <si>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</si>
  <si>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</si>
  <si>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</si>
  <si>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</si>
  <si>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</si>
  <si>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</si>
  <si>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</si>
  <si>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</si>
  <si>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</si>
  <si>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</si>
  <si>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</si>
  <si>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</si>
  <si>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</si>
  <si>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</si>
  <si>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</si>
  <si>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</si>
  <si>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</si>
  <si>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</si>
  <si>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</si>
  <si>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</si>
  <si>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</si>
  <si>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</si>
  <si>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</si>
  <si>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</si>
  <si>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</si>
  <si>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</si>
  <si>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</si>
  <si>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</si>
  <si>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</si>
  <si>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</si>
  <si>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</si>
  <si>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</si>
  <si>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</si>
  <si>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</si>
  <si>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</si>
  <si>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</si>
  <si>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益城町 一般競争(指名競争)参加資格審査申請書【物品・役務】</t>
    <rPh sb="0" eb="3">
      <t>マシキマチ</t>
    </rPh>
    <rPh sb="4" eb="6">
      <t>イッパン</t>
    </rPh>
    <rPh sb="6" eb="8">
      <t>キョウソウ</t>
    </rPh>
    <rPh sb="9" eb="11">
      <t>シメイ</t>
    </rPh>
    <rPh sb="11" eb="13">
      <t>キョウソウ</t>
    </rPh>
    <rPh sb="24" eb="26">
      <t>ブッピン</t>
    </rPh>
    <rPh sb="27" eb="29">
      <t>エキム</t>
    </rPh>
    <phoneticPr fontId="5"/>
  </si>
  <si>
    <t>令和7・8年度において、益城町で行われる物品・役務に係る入札に参加する資格の審査を申請します。</t>
    <rPh sb="12" eb="15">
      <t>マシキマチ</t>
    </rPh>
    <rPh sb="20" eb="22">
      <t>ブッピン</t>
    </rPh>
    <rPh sb="23" eb="25">
      <t>エキム</t>
    </rPh>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</si>
  <si>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</si>
  <si>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</si>
  <si>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作業服、帽子、エプロン、制服</t>
    <rPh sb="0" eb="3">
      <t>サギョウフク</t>
    </rPh>
    <rPh sb="4" eb="6">
      <t>ボウシ</t>
    </rPh>
    <rPh sb="12" eb="14">
      <t>セイフク</t>
    </rPh>
    <phoneticPr fontId="10"/>
  </si>
  <si>
    <t>LED電球、LED蛍光灯、白熱電球、蛍光灯</t>
    <rPh sb="3" eb="5">
      <t>デンキュウ</t>
    </rPh>
    <rPh sb="9" eb="12">
      <t>ケイコウトウ</t>
    </rPh>
    <rPh sb="13" eb="15">
      <t>ハクネツ</t>
    </rPh>
    <rPh sb="15" eb="17">
      <t>デンキュウ</t>
    </rPh>
    <rPh sb="18" eb="21">
      <t>ケイコウトウ</t>
    </rPh>
    <phoneticPr fontId="10"/>
  </si>
  <si>
    <t>ビニール袋、手袋、雨具、コンテナ、ロープ</t>
    <rPh sb="4" eb="5">
      <t>フクロ</t>
    </rPh>
    <rPh sb="6" eb="8">
      <t>テブクロ</t>
    </rPh>
    <rPh sb="9" eb="11">
      <t>アマグ</t>
    </rPh>
    <phoneticPr fontId="10"/>
  </si>
  <si>
    <t>机、キャビネット、書庫、黒板、ホワイトボード</t>
    <rPh sb="0" eb="1">
      <t>ツクエ</t>
    </rPh>
    <rPh sb="9" eb="11">
      <t>ショコ</t>
    </rPh>
    <rPh sb="12" eb="14">
      <t>コクバン</t>
    </rPh>
    <phoneticPr fontId="10"/>
  </si>
  <si>
    <t>タンス、ベッド(医療用除く)、書棚</t>
    <rPh sb="8" eb="10">
      <t>イリョウ</t>
    </rPh>
    <rPh sb="10" eb="11">
      <t>ヨウ</t>
    </rPh>
    <rPh sb="11" eb="12">
      <t>ノゾ</t>
    </rPh>
    <rPh sb="15" eb="16">
      <t>ショ</t>
    </rPh>
    <rPh sb="16" eb="17">
      <t>タナ</t>
    </rPh>
    <phoneticPr fontId="10"/>
  </si>
  <si>
    <t>戸、襖、サッシ、網戸、畳、雨樋</t>
    <rPh sb="0" eb="1">
      <t>ト</t>
    </rPh>
    <rPh sb="2" eb="3">
      <t>フスマ</t>
    </rPh>
    <rPh sb="8" eb="10">
      <t>アミド</t>
    </rPh>
    <rPh sb="11" eb="12">
      <t>タタミ</t>
    </rPh>
    <rPh sb="13" eb="15">
      <t>アマドイ</t>
    </rPh>
    <phoneticPr fontId="10"/>
  </si>
  <si>
    <t>コピー機、印刷機、複合機</t>
    <rPh sb="3" eb="4">
      <t>キ</t>
    </rPh>
    <rPh sb="5" eb="8">
      <t>インサツキ</t>
    </rPh>
    <rPh sb="9" eb="12">
      <t>フクゴウキ</t>
    </rPh>
    <phoneticPr fontId="10"/>
  </si>
  <si>
    <t>OS、ワープロソフト、ウイルス対策ソフト</t>
    <rPh sb="15" eb="17">
      <t>タイサク</t>
    </rPh>
    <phoneticPr fontId="10"/>
  </si>
  <si>
    <t>発券機、券売機、計数機</t>
    <rPh sb="0" eb="3">
      <t>ハッケンキ</t>
    </rPh>
    <rPh sb="4" eb="7">
      <t>ケンバイキ</t>
    </rPh>
    <rPh sb="8" eb="10">
      <t>ケイスウ</t>
    </rPh>
    <rPh sb="10" eb="11">
      <t>キ</t>
    </rPh>
    <phoneticPr fontId="10"/>
  </si>
  <si>
    <t>電話機、ＦＡＸ、電話交換機、無線機</t>
    <rPh sb="0" eb="2">
      <t>デンワ</t>
    </rPh>
    <rPh sb="2" eb="3">
      <t>キ</t>
    </rPh>
    <rPh sb="8" eb="10">
      <t>デンワ</t>
    </rPh>
    <rPh sb="10" eb="13">
      <t>コウカンキ</t>
    </rPh>
    <rPh sb="14" eb="17">
      <t>ムセンキ</t>
    </rPh>
    <phoneticPr fontId="10"/>
  </si>
  <si>
    <t>地域防災行政無線</t>
    <rPh sb="0" eb="2">
      <t>チイキ</t>
    </rPh>
    <rPh sb="2" eb="4">
      <t>ボウサイ</t>
    </rPh>
    <rPh sb="4" eb="6">
      <t>ギョウセイ</t>
    </rPh>
    <rPh sb="6" eb="8">
      <t>ムセン</t>
    </rPh>
    <phoneticPr fontId="10"/>
  </si>
  <si>
    <t>テレビ、ビデオ、エアコン、カメラ、扇風機</t>
    <rPh sb="17" eb="20">
      <t>センプウキ</t>
    </rPh>
    <phoneticPr fontId="10"/>
  </si>
  <si>
    <t>大型(特注)モニター、業務用空調機</t>
    <rPh sb="0" eb="2">
      <t>オオガタ</t>
    </rPh>
    <rPh sb="3" eb="5">
      <t>トクチュウ</t>
    </rPh>
    <rPh sb="11" eb="13">
      <t>ギョウム</t>
    </rPh>
    <rPh sb="13" eb="14">
      <t>ヨウ</t>
    </rPh>
    <rPh sb="14" eb="17">
      <t>クウチョウキ</t>
    </rPh>
    <phoneticPr fontId="10"/>
  </si>
  <si>
    <t>水道メーター</t>
    <rPh sb="0" eb="2">
      <t>スイドウ</t>
    </rPh>
    <phoneticPr fontId="10"/>
  </si>
  <si>
    <t>ポンプ、タンク、鉄蓋、管、制御機器、処理機器</t>
    <rPh sb="8" eb="10">
      <t>テツブタ</t>
    </rPh>
    <rPh sb="11" eb="12">
      <t>カン</t>
    </rPh>
    <rPh sb="13" eb="15">
      <t>セイギョ</t>
    </rPh>
    <rPh sb="15" eb="17">
      <t>キキ</t>
    </rPh>
    <rPh sb="18" eb="20">
      <t>ショリ</t>
    </rPh>
    <rPh sb="20" eb="22">
      <t>キキ</t>
    </rPh>
    <phoneticPr fontId="10"/>
  </si>
  <si>
    <t>ボイラー、ストーブ、管</t>
    <rPh sb="10" eb="11">
      <t>カン</t>
    </rPh>
    <phoneticPr fontId="10"/>
  </si>
  <si>
    <t>舞台用音響機器、マイク、スピーカー</t>
    <rPh sb="0" eb="2">
      <t>ブタイ</t>
    </rPh>
    <rPh sb="2" eb="3">
      <t>ヨウ</t>
    </rPh>
    <rPh sb="3" eb="5">
      <t>オンキョウ</t>
    </rPh>
    <rPh sb="5" eb="7">
      <t>キキ</t>
    </rPh>
    <phoneticPr fontId="10"/>
  </si>
  <si>
    <t>舞台用照明機器、特殊照明</t>
    <rPh sb="0" eb="2">
      <t>ブタイ</t>
    </rPh>
    <rPh sb="2" eb="3">
      <t>ヨウ</t>
    </rPh>
    <rPh sb="3" eb="5">
      <t>ショウメイ</t>
    </rPh>
    <rPh sb="5" eb="7">
      <t>キキ</t>
    </rPh>
    <rPh sb="8" eb="10">
      <t>トクシュ</t>
    </rPh>
    <rPh sb="10" eb="12">
      <t>ショウメイ</t>
    </rPh>
    <phoneticPr fontId="10"/>
  </si>
  <si>
    <t>大型冷蔵庫、大型冷凍庫、消毒保管庫</t>
    <rPh sb="0" eb="2">
      <t>オオガタ</t>
    </rPh>
    <rPh sb="2" eb="5">
      <t>レイゾウコ</t>
    </rPh>
    <rPh sb="6" eb="8">
      <t>オオガタ</t>
    </rPh>
    <rPh sb="8" eb="11">
      <t>レイトウコ</t>
    </rPh>
    <rPh sb="12" eb="14">
      <t>ショウドク</t>
    </rPh>
    <rPh sb="14" eb="16">
      <t>ホカン</t>
    </rPh>
    <rPh sb="16" eb="17">
      <t>コ</t>
    </rPh>
    <phoneticPr fontId="10"/>
  </si>
  <si>
    <t>調理台、釜、ガス台、オーブン、炊飯器</t>
    <rPh sb="0" eb="2">
      <t>チョウリ</t>
    </rPh>
    <rPh sb="2" eb="3">
      <t>ダイ</t>
    </rPh>
    <rPh sb="4" eb="5">
      <t>カマ</t>
    </rPh>
    <rPh sb="8" eb="9">
      <t>ダイ</t>
    </rPh>
    <rPh sb="15" eb="18">
      <t>スイハンキ</t>
    </rPh>
    <phoneticPr fontId="10"/>
  </si>
  <si>
    <t>旗(国旗、市旗等)、幕(舞台幕、懸垂幕等)</t>
    <rPh sb="0" eb="1">
      <t>ハタ</t>
    </rPh>
    <rPh sb="2" eb="4">
      <t>コッキ</t>
    </rPh>
    <rPh sb="5" eb="6">
      <t>シ</t>
    </rPh>
    <rPh sb="6" eb="7">
      <t>ハタ</t>
    </rPh>
    <rPh sb="7" eb="8">
      <t>トウ</t>
    </rPh>
    <rPh sb="10" eb="11">
      <t>マク</t>
    </rPh>
    <rPh sb="12" eb="14">
      <t>ブタイ</t>
    </rPh>
    <rPh sb="14" eb="15">
      <t>マク</t>
    </rPh>
    <rPh sb="16" eb="18">
      <t>ケンスイ</t>
    </rPh>
    <rPh sb="18" eb="19">
      <t>マク</t>
    </rPh>
    <rPh sb="19" eb="20">
      <t>トウ</t>
    </rPh>
    <phoneticPr fontId="10"/>
  </si>
  <si>
    <t>トロフィー、楯、ギフト類、卒業記念品、優勝旗</t>
    <rPh sb="6" eb="7">
      <t>タテ</t>
    </rPh>
    <rPh sb="11" eb="12">
      <t>ルイ</t>
    </rPh>
    <rPh sb="13" eb="15">
      <t>ソツギョウ</t>
    </rPh>
    <rPh sb="15" eb="17">
      <t>キネン</t>
    </rPh>
    <rPh sb="17" eb="18">
      <t>ヒン</t>
    </rPh>
    <rPh sb="19" eb="22">
      <t>ユウショウキ</t>
    </rPh>
    <phoneticPr fontId="10"/>
  </si>
  <si>
    <t>防犯カメラ、防犯ブザー、防犯フィルム、さすまた</t>
    <rPh sb="0" eb="2">
      <t>ボウハン</t>
    </rPh>
    <rPh sb="6" eb="8">
      <t>ボウハン</t>
    </rPh>
    <rPh sb="12" eb="14">
      <t>ボウハン</t>
    </rPh>
    <phoneticPr fontId="10"/>
  </si>
  <si>
    <t>反射材(タスキ、帽子等)、コーン、ヘルメット、安全靴</t>
    <rPh sb="0" eb="2">
      <t>ハンシャ</t>
    </rPh>
    <rPh sb="2" eb="3">
      <t>ザイ</t>
    </rPh>
    <rPh sb="8" eb="10">
      <t>ボウシ</t>
    </rPh>
    <rPh sb="10" eb="11">
      <t>トウ</t>
    </rPh>
    <rPh sb="23" eb="25">
      <t>アンゼン</t>
    </rPh>
    <rPh sb="25" eb="26">
      <t>クツ</t>
    </rPh>
    <phoneticPr fontId="10"/>
  </si>
  <si>
    <t>電気柵、防鳥ネット、獣用防護柵</t>
    <rPh sb="0" eb="2">
      <t>デンキ</t>
    </rPh>
    <rPh sb="2" eb="3">
      <t>サク</t>
    </rPh>
    <rPh sb="4" eb="5">
      <t>ボウ</t>
    </rPh>
    <rPh sb="5" eb="6">
      <t>トリ</t>
    </rPh>
    <rPh sb="10" eb="11">
      <t>ケモノ</t>
    </rPh>
    <rPh sb="11" eb="12">
      <t>ヨウ</t>
    </rPh>
    <rPh sb="12" eb="15">
      <t>ボウゴサク</t>
    </rPh>
    <phoneticPr fontId="10"/>
  </si>
  <si>
    <t>油中和剤、オイルフェンス、土嚢袋</t>
    <rPh sb="0" eb="1">
      <t>アブラ</t>
    </rPh>
    <rPh sb="1" eb="3">
      <t>チュウワ</t>
    </rPh>
    <rPh sb="3" eb="4">
      <t>ザイ</t>
    </rPh>
    <rPh sb="13" eb="15">
      <t>ドノウ</t>
    </rPh>
    <rPh sb="15" eb="16">
      <t>フクロ</t>
    </rPh>
    <phoneticPr fontId="10"/>
  </si>
  <si>
    <t>非常用備蓄食料品</t>
    <rPh sb="0" eb="2">
      <t>ヒジョウ</t>
    </rPh>
    <rPh sb="2" eb="3">
      <t>ヨウ</t>
    </rPh>
    <rPh sb="3" eb="5">
      <t>ビチク</t>
    </rPh>
    <rPh sb="5" eb="8">
      <t>ショクリョウヒン</t>
    </rPh>
    <phoneticPr fontId="10"/>
  </si>
  <si>
    <t>小型動力ポンプ積載車</t>
    <rPh sb="0" eb="2">
      <t>コガタ</t>
    </rPh>
    <rPh sb="2" eb="4">
      <t>ドウリョク</t>
    </rPh>
    <rPh sb="7" eb="9">
      <t>セキサイ</t>
    </rPh>
    <rPh sb="9" eb="10">
      <t>シャ</t>
    </rPh>
    <phoneticPr fontId="10"/>
  </si>
  <si>
    <t>消防用小型動力ポンプ</t>
    <rPh sb="0" eb="2">
      <t>ショウボウ</t>
    </rPh>
    <rPh sb="2" eb="3">
      <t>ヨウ</t>
    </rPh>
    <rPh sb="3" eb="5">
      <t>コガタ</t>
    </rPh>
    <rPh sb="5" eb="7">
      <t>ドウリョク</t>
    </rPh>
    <phoneticPr fontId="10"/>
  </si>
  <si>
    <t>法被、防火衣、消防用長靴・帽子</t>
    <rPh sb="0" eb="2">
      <t>ハッピ</t>
    </rPh>
    <rPh sb="3" eb="5">
      <t>ボウカ</t>
    </rPh>
    <rPh sb="5" eb="6">
      <t>コロモ</t>
    </rPh>
    <rPh sb="7" eb="9">
      <t>ショウボウ</t>
    </rPh>
    <rPh sb="9" eb="10">
      <t>ヨウ</t>
    </rPh>
    <rPh sb="10" eb="12">
      <t>ナガグツ</t>
    </rPh>
    <rPh sb="13" eb="15">
      <t>ボウシ</t>
    </rPh>
    <phoneticPr fontId="10"/>
  </si>
  <si>
    <t>トレーニング機器、体力測定器具</t>
    <rPh sb="6" eb="8">
      <t>キキ</t>
    </rPh>
    <rPh sb="9" eb="11">
      <t>タイリョク</t>
    </rPh>
    <rPh sb="11" eb="13">
      <t>ソクテイ</t>
    </rPh>
    <rPh sb="13" eb="15">
      <t>キグ</t>
    </rPh>
    <phoneticPr fontId="10"/>
  </si>
  <si>
    <t>ライン材</t>
    <rPh sb="3" eb="4">
      <t>ザイ</t>
    </rPh>
    <phoneticPr fontId="10"/>
  </si>
  <si>
    <t>教材(理科、技術、美術、家庭科等)、教具</t>
    <rPh sb="0" eb="2">
      <t>キョウザイ</t>
    </rPh>
    <rPh sb="3" eb="5">
      <t>リカ</t>
    </rPh>
    <rPh sb="6" eb="8">
      <t>ギジュツ</t>
    </rPh>
    <rPh sb="9" eb="11">
      <t>ビジュツ</t>
    </rPh>
    <rPh sb="12" eb="15">
      <t>カテイカ</t>
    </rPh>
    <rPh sb="15" eb="16">
      <t>トウ</t>
    </rPh>
    <rPh sb="18" eb="20">
      <t>キョウグ</t>
    </rPh>
    <phoneticPr fontId="10"/>
  </si>
  <si>
    <t>ピアノ、電子ピアノ、打楽器、弦楽器</t>
    <rPh sb="4" eb="6">
      <t>デンシ</t>
    </rPh>
    <rPh sb="10" eb="13">
      <t>ダガッキ</t>
    </rPh>
    <rPh sb="14" eb="17">
      <t>ゲンガッキ</t>
    </rPh>
    <phoneticPr fontId="10"/>
  </si>
  <si>
    <t>図書館用(児童図書、一般図書、絵本、雑誌、辞書)</t>
    <rPh sb="0" eb="3">
      <t>トショカン</t>
    </rPh>
    <rPh sb="3" eb="4">
      <t>ヨウ</t>
    </rPh>
    <rPh sb="5" eb="7">
      <t>ジドウ</t>
    </rPh>
    <rPh sb="7" eb="9">
      <t>トショ</t>
    </rPh>
    <rPh sb="10" eb="12">
      <t>イッパン</t>
    </rPh>
    <rPh sb="12" eb="14">
      <t>トショ</t>
    </rPh>
    <rPh sb="15" eb="17">
      <t>エホン</t>
    </rPh>
    <rPh sb="18" eb="20">
      <t>ザッシ</t>
    </rPh>
    <rPh sb="21" eb="23">
      <t>ジショ</t>
    </rPh>
    <phoneticPr fontId="10"/>
  </si>
  <si>
    <t>庁舎・その他用(辞書、雑誌、新聞、専門書、地図)</t>
    <rPh sb="0" eb="2">
      <t>チョウシャ</t>
    </rPh>
    <rPh sb="5" eb="6">
      <t>タ</t>
    </rPh>
    <rPh sb="6" eb="7">
      <t>ヨウ</t>
    </rPh>
    <rPh sb="8" eb="10">
      <t>ジショ</t>
    </rPh>
    <rPh sb="11" eb="13">
      <t>ザッシ</t>
    </rPh>
    <rPh sb="14" eb="16">
      <t>シンブン</t>
    </rPh>
    <rPh sb="17" eb="20">
      <t>センモンショ</t>
    </rPh>
    <rPh sb="21" eb="23">
      <t>チズ</t>
    </rPh>
    <phoneticPr fontId="10"/>
  </si>
  <si>
    <t>特定規模電気事業</t>
    <rPh sb="0" eb="2">
      <t>トクテイ</t>
    </rPh>
    <rPh sb="2" eb="4">
      <t>キボ</t>
    </rPh>
    <rPh sb="4" eb="6">
      <t>デンキ</t>
    </rPh>
    <rPh sb="6" eb="8">
      <t>ジギョウ</t>
    </rPh>
    <phoneticPr fontId="10"/>
  </si>
  <si>
    <t>ガソリン、重油、軽油、灯油</t>
    <rPh sb="5" eb="7">
      <t>ジュウユ</t>
    </rPh>
    <rPh sb="8" eb="10">
      <t>ケイユ</t>
    </rPh>
    <rPh sb="11" eb="13">
      <t>トウユ</t>
    </rPh>
    <phoneticPr fontId="10"/>
  </si>
  <si>
    <t>プレート看板、電子看板、案内板</t>
    <rPh sb="4" eb="6">
      <t>カンバン</t>
    </rPh>
    <rPh sb="7" eb="9">
      <t>デンシ</t>
    </rPh>
    <rPh sb="9" eb="11">
      <t>カンバン</t>
    </rPh>
    <rPh sb="12" eb="15">
      <t>アンナイバン</t>
    </rPh>
    <phoneticPr fontId="10"/>
  </si>
  <si>
    <t>道路標識</t>
    <rPh sb="0" eb="2">
      <t>ドウロ</t>
    </rPh>
    <rPh sb="2" eb="4">
      <t>ヒョウシキ</t>
    </rPh>
    <phoneticPr fontId="10"/>
  </si>
  <si>
    <t>バス、トラック(5t以上)</t>
    <rPh sb="10" eb="12">
      <t>イジョウ</t>
    </rPh>
    <phoneticPr fontId="10"/>
  </si>
  <si>
    <t>小型・普通乗用車、貨物自動車</t>
    <rPh sb="0" eb="2">
      <t>コガタ</t>
    </rPh>
    <rPh sb="3" eb="5">
      <t>フツウ</t>
    </rPh>
    <rPh sb="5" eb="8">
      <t>ジョウヨウシャ</t>
    </rPh>
    <rPh sb="9" eb="11">
      <t>カモツ</t>
    </rPh>
    <rPh sb="11" eb="14">
      <t>ジドウシャ</t>
    </rPh>
    <phoneticPr fontId="10"/>
  </si>
  <si>
    <t>軽乗用自動車、軽貨物自動車</t>
    <rPh sb="0" eb="1">
      <t>ケイ</t>
    </rPh>
    <rPh sb="1" eb="3">
      <t>ジョウヨウ</t>
    </rPh>
    <rPh sb="3" eb="6">
      <t>ジドウシャ</t>
    </rPh>
    <rPh sb="7" eb="8">
      <t>ケイ</t>
    </rPh>
    <rPh sb="8" eb="10">
      <t>カモツ</t>
    </rPh>
    <rPh sb="10" eb="13">
      <t>ジドウシャ</t>
    </rPh>
    <phoneticPr fontId="10"/>
  </si>
  <si>
    <t>移動図書館車、医療・福祉車両、給食運搬車両</t>
    <rPh sb="0" eb="2">
      <t>イドウ</t>
    </rPh>
    <rPh sb="2" eb="4">
      <t>トショ</t>
    </rPh>
    <rPh sb="4" eb="5">
      <t>カン</t>
    </rPh>
    <rPh sb="5" eb="6">
      <t>シャ</t>
    </rPh>
    <rPh sb="7" eb="9">
      <t>イリョウ</t>
    </rPh>
    <rPh sb="10" eb="12">
      <t>フクシ</t>
    </rPh>
    <rPh sb="12" eb="14">
      <t>シャリョウ</t>
    </rPh>
    <rPh sb="15" eb="17">
      <t>キュウショク</t>
    </rPh>
    <rPh sb="17" eb="19">
      <t>ウンパン</t>
    </rPh>
    <rPh sb="19" eb="21">
      <t>シャリョウ</t>
    </rPh>
    <phoneticPr fontId="10"/>
  </si>
  <si>
    <t>自動二輪車、原動付自転車、自転車</t>
    <rPh sb="0" eb="2">
      <t>ジドウ</t>
    </rPh>
    <rPh sb="2" eb="5">
      <t>ニリンシャ</t>
    </rPh>
    <rPh sb="6" eb="8">
      <t>ゲンドウ</t>
    </rPh>
    <rPh sb="8" eb="9">
      <t>ツ</t>
    </rPh>
    <rPh sb="9" eb="12">
      <t>ジテンシャ</t>
    </rPh>
    <rPh sb="13" eb="16">
      <t>ジテンシャ</t>
    </rPh>
    <phoneticPr fontId="10"/>
  </si>
  <si>
    <t>医薬品、消毒薬、ワクチン</t>
    <rPh sb="0" eb="3">
      <t>イヤクヒン</t>
    </rPh>
    <rPh sb="4" eb="6">
      <t>ショウドク</t>
    </rPh>
    <rPh sb="6" eb="7">
      <t>ヤク</t>
    </rPh>
    <phoneticPr fontId="10"/>
  </si>
  <si>
    <t>マスク、白衣、手袋、検査キット、血圧計、体重計</t>
    <rPh sb="4" eb="6">
      <t>ハクイ</t>
    </rPh>
    <rPh sb="7" eb="9">
      <t>テブクロ</t>
    </rPh>
    <rPh sb="10" eb="12">
      <t>ケンサ</t>
    </rPh>
    <rPh sb="16" eb="19">
      <t>ケツアツケイ</t>
    </rPh>
    <rPh sb="20" eb="23">
      <t>タイジュウケイ</t>
    </rPh>
    <phoneticPr fontId="10"/>
  </si>
  <si>
    <t>X線装置、CT装置、胃カメラ</t>
    <rPh sb="1" eb="2">
      <t>セン</t>
    </rPh>
    <rPh sb="2" eb="4">
      <t>ソウチ</t>
    </rPh>
    <rPh sb="7" eb="9">
      <t>ソウチ</t>
    </rPh>
    <rPh sb="10" eb="11">
      <t>イ</t>
    </rPh>
    <phoneticPr fontId="10"/>
  </si>
  <si>
    <t>車イス、介護用ベッド、昇降機、リハビリ機器</t>
    <rPh sb="0" eb="1">
      <t>クルマ</t>
    </rPh>
    <rPh sb="4" eb="6">
      <t>カイゴ</t>
    </rPh>
    <rPh sb="6" eb="7">
      <t>ヨウ</t>
    </rPh>
    <rPh sb="11" eb="14">
      <t>ショウコウキ</t>
    </rPh>
    <rPh sb="19" eb="21">
      <t>キキ</t>
    </rPh>
    <phoneticPr fontId="10"/>
  </si>
  <si>
    <t>紙おむつ、滑り止めマット、スロープ、手すり</t>
    <rPh sb="0" eb="1">
      <t>カミ</t>
    </rPh>
    <rPh sb="5" eb="6">
      <t>スベ</t>
    </rPh>
    <rPh sb="7" eb="8">
      <t>ド</t>
    </rPh>
    <rPh sb="18" eb="19">
      <t>テ</t>
    </rPh>
    <phoneticPr fontId="10"/>
  </si>
  <si>
    <t>AED(自動体外除細動器)</t>
    <rPh sb="4" eb="6">
      <t>ジドウ</t>
    </rPh>
    <rPh sb="6" eb="8">
      <t>タイガイ</t>
    </rPh>
    <rPh sb="8" eb="11">
      <t>ジョサイドウ</t>
    </rPh>
    <rPh sb="11" eb="12">
      <t>ウツワ</t>
    </rPh>
    <phoneticPr fontId="10"/>
  </si>
  <si>
    <t>分析機器、測定機器、顕微鏡、特殊時計、光学機器</t>
    <rPh sb="0" eb="2">
      <t>ブンセキ</t>
    </rPh>
    <rPh sb="2" eb="4">
      <t>キキ</t>
    </rPh>
    <rPh sb="5" eb="7">
      <t>ソクテイ</t>
    </rPh>
    <rPh sb="7" eb="9">
      <t>キキ</t>
    </rPh>
    <rPh sb="10" eb="13">
      <t>ケンビキョウ</t>
    </rPh>
    <rPh sb="14" eb="16">
      <t>トクシュ</t>
    </rPh>
    <rPh sb="16" eb="18">
      <t>トケイ</t>
    </rPh>
    <rPh sb="19" eb="21">
      <t>コウガク</t>
    </rPh>
    <rPh sb="21" eb="23">
      <t>キキ</t>
    </rPh>
    <phoneticPr fontId="10"/>
  </si>
  <si>
    <t>発電機(非常用、可搬式)、蓄電池</t>
    <rPh sb="0" eb="3">
      <t>ハツデンキ</t>
    </rPh>
    <rPh sb="4" eb="7">
      <t>ヒジョウヨウ</t>
    </rPh>
    <rPh sb="8" eb="9">
      <t>カ</t>
    </rPh>
    <rPh sb="9" eb="10">
      <t>ハン</t>
    </rPh>
    <rPh sb="10" eb="11">
      <t>シキ</t>
    </rPh>
    <rPh sb="13" eb="16">
      <t>チクデンチ</t>
    </rPh>
    <phoneticPr fontId="10"/>
  </si>
  <si>
    <t>草刈機、芝刈機、刈払機、耕うん機</t>
    <rPh sb="0" eb="2">
      <t>クサカリ</t>
    </rPh>
    <rPh sb="2" eb="3">
      <t>キ</t>
    </rPh>
    <rPh sb="4" eb="6">
      <t>シバカリ</t>
    </rPh>
    <rPh sb="6" eb="7">
      <t>キ</t>
    </rPh>
    <rPh sb="8" eb="9">
      <t>カリ</t>
    </rPh>
    <rPh sb="9" eb="10">
      <t>バライ</t>
    </rPh>
    <rPh sb="10" eb="11">
      <t>キ</t>
    </rPh>
    <rPh sb="12" eb="16">
      <t>コウウンキ</t>
    </rPh>
    <phoneticPr fontId="10"/>
  </si>
  <si>
    <t>太陽光発電設備、コージェネレーション設備</t>
    <rPh sb="0" eb="3">
      <t>タイヨウコウ</t>
    </rPh>
    <rPh sb="3" eb="5">
      <t>ハツデン</t>
    </rPh>
    <rPh sb="5" eb="7">
      <t>セツビ</t>
    </rPh>
    <rPh sb="18" eb="20">
      <t>セツビ</t>
    </rPh>
    <phoneticPr fontId="10"/>
  </si>
  <si>
    <t>舗装補修材</t>
    <rPh sb="0" eb="2">
      <t>ホソウ</t>
    </rPh>
    <rPh sb="2" eb="4">
      <t>ホシュウ</t>
    </rPh>
    <rPh sb="4" eb="5">
      <t>ザイ</t>
    </rPh>
    <phoneticPr fontId="10"/>
  </si>
  <si>
    <t>砕石、コンクリート、板、砂、釘、ブロック、塗料</t>
    <rPh sb="0" eb="2">
      <t>サイセキ</t>
    </rPh>
    <rPh sb="10" eb="11">
      <t>イタ</t>
    </rPh>
    <rPh sb="12" eb="13">
      <t>スナ</t>
    </rPh>
    <rPh sb="14" eb="15">
      <t>クギ</t>
    </rPh>
    <rPh sb="21" eb="23">
      <t>トリョウ</t>
    </rPh>
    <phoneticPr fontId="10"/>
  </si>
  <si>
    <t>プール用薬品</t>
    <rPh sb="3" eb="4">
      <t>ヨウ</t>
    </rPh>
    <rPh sb="4" eb="6">
      <t>ヤクヒン</t>
    </rPh>
    <phoneticPr fontId="10"/>
  </si>
  <si>
    <t>汚泥処理用薬品</t>
    <rPh sb="0" eb="2">
      <t>オデイ</t>
    </rPh>
    <rPh sb="2" eb="4">
      <t>ショリ</t>
    </rPh>
    <rPh sb="4" eb="5">
      <t>ヨウ</t>
    </rPh>
    <rPh sb="5" eb="7">
      <t>ヤクヒン</t>
    </rPh>
    <phoneticPr fontId="10"/>
  </si>
  <si>
    <t>凍結防止剤、融雪剤</t>
    <rPh sb="0" eb="2">
      <t>トウケツ</t>
    </rPh>
    <rPh sb="2" eb="5">
      <t>ボウシザイ</t>
    </rPh>
    <rPh sb="6" eb="8">
      <t>ユウセツ</t>
    </rPh>
    <rPh sb="8" eb="9">
      <t>ザイ</t>
    </rPh>
    <phoneticPr fontId="10"/>
  </si>
  <si>
    <t>その他事業用薬品類</t>
    <rPh sb="2" eb="3">
      <t>タ</t>
    </rPh>
    <rPh sb="3" eb="6">
      <t>ジギョウヨウ</t>
    </rPh>
    <rPh sb="6" eb="8">
      <t>ヤクヒン</t>
    </rPh>
    <rPh sb="8" eb="9">
      <t>ルイ</t>
    </rPh>
    <phoneticPr fontId="10"/>
  </si>
  <si>
    <t>肥料、農薬、苗、用土、鉢、農業用ビニール</t>
    <rPh sb="0" eb="2">
      <t>ヒリョウ</t>
    </rPh>
    <rPh sb="3" eb="5">
      <t>ノウヤク</t>
    </rPh>
    <rPh sb="6" eb="7">
      <t>ナエ</t>
    </rPh>
    <rPh sb="8" eb="10">
      <t>ヨウド</t>
    </rPh>
    <rPh sb="11" eb="12">
      <t>ハチ</t>
    </rPh>
    <rPh sb="13" eb="15">
      <t>ノウギョウ</t>
    </rPh>
    <rPh sb="15" eb="16">
      <t>ヨウ</t>
    </rPh>
    <phoneticPr fontId="10"/>
  </si>
  <si>
    <t>花苗・野菜苗・種</t>
    <rPh sb="0" eb="1">
      <t>ハナ</t>
    </rPh>
    <rPh sb="1" eb="2">
      <t>ナエ</t>
    </rPh>
    <rPh sb="3" eb="5">
      <t>ヤサイ</t>
    </rPh>
    <rPh sb="5" eb="6">
      <t>ナエ</t>
    </rPh>
    <rPh sb="7" eb="8">
      <t>タネ</t>
    </rPh>
    <phoneticPr fontId="10"/>
  </si>
  <si>
    <t>投票用紙計数機、投票用紙分類機、投票用紙交付機</t>
    <rPh sb="0" eb="2">
      <t>トウヒョウ</t>
    </rPh>
    <rPh sb="2" eb="3">
      <t>ヨウ</t>
    </rPh>
    <rPh sb="3" eb="4">
      <t>カミ</t>
    </rPh>
    <rPh sb="4" eb="6">
      <t>ケイスウ</t>
    </rPh>
    <rPh sb="6" eb="7">
      <t>キ</t>
    </rPh>
    <rPh sb="8" eb="10">
      <t>トウヒョウ</t>
    </rPh>
    <rPh sb="10" eb="12">
      <t>ヨウシ</t>
    </rPh>
    <rPh sb="12" eb="14">
      <t>ブンルイ</t>
    </rPh>
    <rPh sb="14" eb="15">
      <t>キ</t>
    </rPh>
    <rPh sb="16" eb="18">
      <t>トウヒョウ</t>
    </rPh>
    <rPh sb="18" eb="20">
      <t>ヨウシ</t>
    </rPh>
    <rPh sb="20" eb="22">
      <t>コウフ</t>
    </rPh>
    <rPh sb="22" eb="23">
      <t>キ</t>
    </rPh>
    <phoneticPr fontId="10"/>
  </si>
  <si>
    <t>LPガス</t>
    <phoneticPr fontId="10"/>
  </si>
  <si>
    <t>運送</t>
  </si>
  <si>
    <t>情報処理</t>
  </si>
  <si>
    <t>事務用設備保守業務</t>
    <rPh sb="0" eb="2">
      <t>ジム</t>
    </rPh>
    <rPh sb="2" eb="3">
      <t>ヨウ</t>
    </rPh>
    <rPh sb="3" eb="5">
      <t>セツビ</t>
    </rPh>
    <rPh sb="5" eb="7">
      <t>ホシュ</t>
    </rPh>
    <rPh sb="7" eb="9">
      <t>ギョウム</t>
    </rPh>
    <phoneticPr fontId="10"/>
  </si>
  <si>
    <t>電気保安保守業務</t>
    <rPh sb="0" eb="2">
      <t>デンキ</t>
    </rPh>
    <rPh sb="2" eb="4">
      <t>ホアン</t>
    </rPh>
    <rPh sb="4" eb="6">
      <t>ホシュ</t>
    </rPh>
    <rPh sb="6" eb="8">
      <t>ギョウム</t>
    </rPh>
    <phoneticPr fontId="10"/>
  </si>
  <si>
    <t>害虫駆除業務</t>
    <rPh sb="0" eb="2">
      <t>ガイチュウ</t>
    </rPh>
    <rPh sb="2" eb="4">
      <t>クジョ</t>
    </rPh>
    <rPh sb="4" eb="6">
      <t>ギョウム</t>
    </rPh>
    <phoneticPr fontId="10"/>
  </si>
  <si>
    <t>荷物運送</t>
    <rPh sb="0" eb="2">
      <t>ニモツ</t>
    </rPh>
    <rPh sb="2" eb="4">
      <t>ウンソウ</t>
    </rPh>
    <phoneticPr fontId="10"/>
  </si>
  <si>
    <t>倉庫業</t>
    <rPh sb="0" eb="2">
      <t>ソウコ</t>
    </rPh>
    <rPh sb="2" eb="3">
      <t>ギョウ</t>
    </rPh>
    <phoneticPr fontId="10"/>
  </si>
  <si>
    <t>貸切車両運転</t>
    <rPh sb="0" eb="2">
      <t>カシキリ</t>
    </rPh>
    <rPh sb="2" eb="4">
      <t>シャリョウ</t>
    </rPh>
    <rPh sb="4" eb="6">
      <t>ウンテン</t>
    </rPh>
    <phoneticPr fontId="10"/>
  </si>
  <si>
    <t>旅行</t>
    <rPh sb="0" eb="2">
      <t>リョコウ</t>
    </rPh>
    <phoneticPr fontId="10"/>
  </si>
  <si>
    <t>一般事務</t>
    <rPh sb="0" eb="2">
      <t>イッパン</t>
    </rPh>
    <rPh sb="2" eb="4">
      <t>ジム</t>
    </rPh>
    <phoneticPr fontId="10"/>
  </si>
  <si>
    <t>電話交換・受付案内</t>
    <rPh sb="0" eb="2">
      <t>デンワ</t>
    </rPh>
    <rPh sb="2" eb="4">
      <t>コウカン</t>
    </rPh>
    <rPh sb="5" eb="7">
      <t>ウケツケ</t>
    </rPh>
    <rPh sb="7" eb="9">
      <t>アンナイ</t>
    </rPh>
    <phoneticPr fontId="10"/>
  </si>
  <si>
    <t>講師派遣</t>
    <rPh sb="0" eb="2">
      <t>コウシ</t>
    </rPh>
    <rPh sb="2" eb="4">
      <t>ハケン</t>
    </rPh>
    <phoneticPr fontId="10"/>
  </si>
  <si>
    <t>外国語指導</t>
    <rPh sb="0" eb="3">
      <t>ガイコクゴ</t>
    </rPh>
    <rPh sb="3" eb="5">
      <t>シドウ</t>
    </rPh>
    <phoneticPr fontId="10"/>
  </si>
  <si>
    <t>ＩＣＴ支援</t>
    <rPh sb="3" eb="5">
      <t>シエン</t>
    </rPh>
    <phoneticPr fontId="10"/>
  </si>
  <si>
    <t>写真撮影</t>
    <rPh sb="0" eb="2">
      <t>シャシン</t>
    </rPh>
    <rPh sb="2" eb="4">
      <t>サツエイ</t>
    </rPh>
    <phoneticPr fontId="10"/>
  </si>
  <si>
    <t>航空写真撮影</t>
    <rPh sb="0" eb="2">
      <t>コウクウ</t>
    </rPh>
    <rPh sb="2" eb="4">
      <t>シャシン</t>
    </rPh>
    <rPh sb="4" eb="6">
      <t>サツエイ</t>
    </rPh>
    <phoneticPr fontId="10"/>
  </si>
  <si>
    <t>地図・図面作成</t>
    <rPh sb="0" eb="2">
      <t>チズ</t>
    </rPh>
    <rPh sb="3" eb="5">
      <t>ズメン</t>
    </rPh>
    <rPh sb="5" eb="7">
      <t>サクセイ</t>
    </rPh>
    <phoneticPr fontId="10"/>
  </si>
  <si>
    <t>埋蔵文化財発掘調査</t>
    <rPh sb="0" eb="2">
      <t>マイゾウ</t>
    </rPh>
    <rPh sb="2" eb="5">
      <t>ブンカザイ</t>
    </rPh>
    <rPh sb="5" eb="7">
      <t>ハックツ</t>
    </rPh>
    <rPh sb="7" eb="9">
      <t>チョウサ</t>
    </rPh>
    <phoneticPr fontId="10"/>
  </si>
  <si>
    <t>文化財保存・管理</t>
    <rPh sb="0" eb="3">
      <t>ブンカザイ</t>
    </rPh>
    <rPh sb="3" eb="5">
      <t>ホゾン</t>
    </rPh>
    <rPh sb="6" eb="8">
      <t>カンリ</t>
    </rPh>
    <phoneticPr fontId="10"/>
  </si>
  <si>
    <t>文化財修復・復元</t>
    <rPh sb="0" eb="3">
      <t>ブンカザイ</t>
    </rPh>
    <rPh sb="3" eb="5">
      <t>シュウフク</t>
    </rPh>
    <rPh sb="6" eb="8">
      <t>フクゲン</t>
    </rPh>
    <phoneticPr fontId="10"/>
  </si>
  <si>
    <t>文化財関係写真・図面作成</t>
    <rPh sb="0" eb="3">
      <t>ブンカザイ</t>
    </rPh>
    <rPh sb="3" eb="5">
      <t>カンケイ</t>
    </rPh>
    <rPh sb="5" eb="7">
      <t>シャシン</t>
    </rPh>
    <rPh sb="8" eb="10">
      <t>ズメン</t>
    </rPh>
    <rPh sb="10" eb="12">
      <t>サクセイ</t>
    </rPh>
    <phoneticPr fontId="10"/>
  </si>
  <si>
    <t>経済社会統計・調査</t>
    <rPh sb="0" eb="2">
      <t>ケイザイ</t>
    </rPh>
    <rPh sb="2" eb="4">
      <t>シャカイ</t>
    </rPh>
    <rPh sb="4" eb="6">
      <t>トウケイ</t>
    </rPh>
    <rPh sb="7" eb="9">
      <t>チョウサ</t>
    </rPh>
    <phoneticPr fontId="10"/>
  </si>
  <si>
    <t>自然環境統計・調査</t>
    <rPh sb="0" eb="2">
      <t>シゼン</t>
    </rPh>
    <rPh sb="2" eb="4">
      <t>カンキョウ</t>
    </rPh>
    <rPh sb="4" eb="6">
      <t>トウケイ</t>
    </rPh>
    <rPh sb="7" eb="9">
      <t>チョウサ</t>
    </rPh>
    <phoneticPr fontId="10"/>
  </si>
  <si>
    <t>家屋調査</t>
    <rPh sb="0" eb="2">
      <t>カオク</t>
    </rPh>
    <rPh sb="2" eb="4">
      <t>チョウサ</t>
    </rPh>
    <phoneticPr fontId="10"/>
  </si>
  <si>
    <t>漏水調査</t>
    <rPh sb="0" eb="2">
      <t>ロウスイ</t>
    </rPh>
    <rPh sb="2" eb="4">
      <t>チョウサ</t>
    </rPh>
    <phoneticPr fontId="10"/>
  </si>
  <si>
    <t>下水管渠内調査</t>
    <rPh sb="0" eb="2">
      <t>ゲスイ</t>
    </rPh>
    <rPh sb="2" eb="4">
      <t>カンキョ</t>
    </rPh>
    <rPh sb="4" eb="5">
      <t>ナイ</t>
    </rPh>
    <rPh sb="5" eb="7">
      <t>チョウサ</t>
    </rPh>
    <phoneticPr fontId="10"/>
  </si>
  <si>
    <t>不動産鑑定</t>
    <rPh sb="0" eb="3">
      <t>フドウサン</t>
    </rPh>
    <rPh sb="3" eb="5">
      <t>カンテイ</t>
    </rPh>
    <phoneticPr fontId="10"/>
  </si>
  <si>
    <t>レセプト調査</t>
    <rPh sb="4" eb="6">
      <t>チョウサ</t>
    </rPh>
    <phoneticPr fontId="10"/>
  </si>
  <si>
    <t>情報電子化処理</t>
    <rPh sb="0" eb="2">
      <t>ジョウホウ</t>
    </rPh>
    <rPh sb="2" eb="5">
      <t>デンシカ</t>
    </rPh>
    <rPh sb="5" eb="7">
      <t>ショリ</t>
    </rPh>
    <phoneticPr fontId="10"/>
  </si>
  <si>
    <t>議会関係業務</t>
    <rPh sb="0" eb="2">
      <t>ギカイ</t>
    </rPh>
    <rPh sb="2" eb="4">
      <t>カンケイ</t>
    </rPh>
    <rPh sb="4" eb="6">
      <t>ギョウム</t>
    </rPh>
    <phoneticPr fontId="10"/>
  </si>
  <si>
    <t>車両修繕、車検</t>
    <rPh sb="0" eb="2">
      <t>シャリョウ</t>
    </rPh>
    <rPh sb="2" eb="4">
      <t>シュウゼン</t>
    </rPh>
    <rPh sb="5" eb="7">
      <t>シャケン</t>
    </rPh>
    <phoneticPr fontId="10"/>
  </si>
  <si>
    <t>広報</t>
    <rPh sb="0" eb="2">
      <t>コウホウ</t>
    </rPh>
    <phoneticPr fontId="10"/>
  </si>
  <si>
    <t>企画・運営・設営</t>
    <rPh sb="0" eb="2">
      <t>キカク</t>
    </rPh>
    <rPh sb="3" eb="5">
      <t>ウンエイ</t>
    </rPh>
    <rPh sb="6" eb="8">
      <t>セツエイ</t>
    </rPh>
    <phoneticPr fontId="10"/>
  </si>
  <si>
    <t>イベント用品</t>
    <rPh sb="4" eb="6">
      <t>ヨウヒン</t>
    </rPh>
    <phoneticPr fontId="10"/>
  </si>
  <si>
    <t>一般廃棄物処分</t>
    <rPh sb="0" eb="2">
      <t>イッパン</t>
    </rPh>
    <rPh sb="2" eb="5">
      <t>ハイキブツ</t>
    </rPh>
    <rPh sb="5" eb="7">
      <t>ショブン</t>
    </rPh>
    <phoneticPr fontId="10"/>
  </si>
  <si>
    <t>産業廃棄物処分</t>
    <rPh sb="0" eb="2">
      <t>サンギョウ</t>
    </rPh>
    <rPh sb="2" eb="5">
      <t>ハイキブツ</t>
    </rPh>
    <rPh sb="5" eb="7">
      <t>ショブン</t>
    </rPh>
    <phoneticPr fontId="10"/>
  </si>
  <si>
    <t>コールセンター</t>
    <phoneticPr fontId="10"/>
  </si>
  <si>
    <t>資格名称</t>
    <rPh sb="0" eb="2">
      <t>シカク</t>
    </rPh>
    <rPh sb="2" eb="4">
      <t>メイショウ</t>
    </rPh>
    <phoneticPr fontId="5"/>
  </si>
  <si>
    <t>登録番号
例)01-012345</t>
    <rPh sb="0" eb="2">
      <t>トウロク</t>
    </rPh>
    <rPh sb="5" eb="6">
      <t>レイ</t>
    </rPh>
    <phoneticPr fontId="5"/>
  </si>
  <si>
    <t>熊本県内</t>
    <rPh sb="0" eb="4">
      <t>クマモトケンナイ</t>
    </rPh>
    <phoneticPr fontId="2"/>
  </si>
  <si>
    <t>左記以外</t>
    <rPh sb="0" eb="2">
      <t>サキ</t>
    </rPh>
    <rPh sb="2" eb="4">
      <t>イガイ</t>
    </rPh>
    <phoneticPr fontId="2"/>
  </si>
  <si>
    <t>合計</t>
    <rPh sb="0" eb="2">
      <t>ゴウケイ</t>
    </rPh>
    <phoneticPr fontId="2"/>
  </si>
  <si>
    <t>G.許可・認可・登録等</t>
    <phoneticPr fontId="2"/>
  </si>
  <si>
    <t>H.有資格者数</t>
    <rPh sb="2" eb="6">
      <t>ユウシカクシャ</t>
    </rPh>
    <rPh sb="6" eb="7">
      <t>スウ</t>
    </rPh>
    <phoneticPr fontId="5"/>
  </si>
  <si>
    <t>認定証（警備業法第５条）</t>
  </si>
  <si>
    <t>機械警備業務の届出（警備業法第４０条）</t>
  </si>
  <si>
    <t>一般労働者派遣事業の登録（労働者派遣事業の適正な運営の確保及び派遣労働者の就業条件の整備等に関する法律第５条第１項）</t>
  </si>
  <si>
    <t>一般廃棄物収集運搬業の登録（廃棄物の処理及び清掃に関する法律第７条第２項）</t>
  </si>
  <si>
    <t>一般廃棄物処分業の登録（廃棄物の処理及び清掃に関する法律第７条第７項）</t>
  </si>
  <si>
    <t>産業廃棄物収集運搬業の登録（廃棄物の処理及び清掃に関する法律第１４条第１項）</t>
  </si>
  <si>
    <t>産業廃棄物処分業の登録（廃棄物の処理及び清掃に関する法律第１４条第６項）</t>
  </si>
  <si>
    <t>不動産鑑定業の登録（不動産の鑑定評価に関する法律第２２条第１項）</t>
  </si>
  <si>
    <t>浄化槽清掃業の許可（浄化槽法第35条）</t>
    <rPh sb="0" eb="3">
      <t>ジョウカソウ</t>
    </rPh>
    <rPh sb="3" eb="6">
      <t>セイソウギョウ</t>
    </rPh>
    <rPh sb="7" eb="9">
      <t>キョカ</t>
    </rPh>
    <rPh sb="14" eb="15">
      <t>ダイ</t>
    </rPh>
    <rPh sb="17" eb="18">
      <t>ジョウ</t>
    </rPh>
    <phoneticPr fontId="10"/>
  </si>
  <si>
    <t>益城町管内</t>
    <phoneticPr fontId="10"/>
  </si>
  <si>
    <t>事業協同組合、企業組合、協業組合等で官公需適格組合証明を受けている場合は番号を入力してください。</t>
    <phoneticPr fontId="10"/>
  </si>
  <si>
    <t>産業廃棄物収集運搬</t>
    <phoneticPr fontId="10"/>
  </si>
  <si>
    <r>
      <t>人数（事業所区分</t>
    </r>
    <r>
      <rPr>
        <sz val="11"/>
        <color rgb="FFFF0000"/>
        <rFont val="ＭＳ ゴシック"/>
        <family val="3"/>
        <charset val="128"/>
      </rPr>
      <t>*1</t>
    </r>
    <r>
      <rPr>
        <sz val="11"/>
        <color theme="1"/>
        <rFont val="ＭＳ ゴシック"/>
        <family val="3"/>
        <charset val="128"/>
      </rPr>
      <t>ごと）</t>
    </r>
    <rPh sb="0" eb="2">
      <t>ニンズウ</t>
    </rPh>
    <rPh sb="3" eb="5">
      <t>ジギョウ</t>
    </rPh>
    <rPh sb="5" eb="6">
      <t>ショ</t>
    </rPh>
    <rPh sb="6" eb="8">
      <t>クブン</t>
    </rPh>
    <phoneticPr fontId="2"/>
  </si>
  <si>
    <t>産業廃棄物収集運搬</t>
    <rPh sb="0" eb="2">
      <t>サンギョウ</t>
    </rPh>
    <rPh sb="2" eb="5">
      <t>ハイキブツ</t>
    </rPh>
    <rPh sb="5" eb="7">
      <t>シュウシュウ</t>
    </rPh>
    <rPh sb="7" eb="9">
      <t>ウンパン</t>
    </rPh>
    <phoneticPr fontId="10"/>
  </si>
  <si>
    <t>大気測定分析、作業環境測定</t>
    <phoneticPr fontId="10"/>
  </si>
  <si>
    <t>水質分析・検査</t>
    <phoneticPr fontId="10"/>
  </si>
  <si>
    <t>浄化槽法定検査</t>
    <phoneticPr fontId="10"/>
  </si>
  <si>
    <t>アスベスト分析・調査</t>
    <phoneticPr fontId="10"/>
  </si>
  <si>
    <t>市町村総合計画策定・支援</t>
    <phoneticPr fontId="10"/>
  </si>
  <si>
    <t>介護・福祉関係計画策定・支援</t>
    <phoneticPr fontId="10"/>
  </si>
  <si>
    <t>環境・景観関係計画策定・支援</t>
    <phoneticPr fontId="10"/>
  </si>
  <si>
    <t>その他地域活性化・行財政改革計画策定・支援</t>
    <phoneticPr fontId="10"/>
  </si>
  <si>
    <t>ホームページ製作・保守</t>
    <phoneticPr fontId="10"/>
  </si>
  <si>
    <t>総合システム構築・保守</t>
    <phoneticPr fontId="10"/>
  </si>
  <si>
    <t>土木積算・道路管理・河川管理システム構築・保守</t>
    <phoneticPr fontId="10"/>
  </si>
  <si>
    <t>エレベータ保守点検</t>
    <phoneticPr fontId="10"/>
  </si>
  <si>
    <t>自動ドア保守点検</t>
    <phoneticPr fontId="10"/>
  </si>
  <si>
    <t>空調設備保守点検</t>
    <phoneticPr fontId="10"/>
  </si>
  <si>
    <t>消防用設備保守点検</t>
    <phoneticPr fontId="10"/>
  </si>
  <si>
    <t>ポンプ設備保守点検</t>
    <phoneticPr fontId="10"/>
  </si>
  <si>
    <t>ボイラー設備保守点検</t>
    <phoneticPr fontId="10"/>
  </si>
  <si>
    <t>舞台設備保守点検</t>
    <phoneticPr fontId="10"/>
  </si>
  <si>
    <t>遊具・体育設備保守点検</t>
    <phoneticPr fontId="10"/>
  </si>
  <si>
    <t>監視・防犯設備保守点検</t>
    <phoneticPr fontId="10"/>
  </si>
  <si>
    <t>医療用設備保守点検</t>
    <phoneticPr fontId="10"/>
  </si>
  <si>
    <t>ピアノ調律、楽器修理</t>
    <phoneticPr fontId="10"/>
  </si>
  <si>
    <t>その他設備保守点検</t>
    <phoneticPr fontId="10"/>
  </si>
  <si>
    <t>通信機保守点検</t>
    <phoneticPr fontId="10"/>
  </si>
  <si>
    <t>防災行政無線保守点検</t>
    <phoneticPr fontId="10"/>
  </si>
  <si>
    <t>ネットワーク機器保守点検</t>
    <phoneticPr fontId="10"/>
  </si>
  <si>
    <t>建築物環境衛生管理</t>
    <phoneticPr fontId="10"/>
  </si>
  <si>
    <t>上水施設維持管理、下水施設維持管理</t>
    <phoneticPr fontId="10"/>
  </si>
  <si>
    <t>スポーツ・文化施設管理運営</t>
    <phoneticPr fontId="10"/>
  </si>
  <si>
    <t>その他施設等維持管理運営</t>
    <phoneticPr fontId="10"/>
  </si>
  <si>
    <t>樹木の剪定・消毒・伐採</t>
    <phoneticPr fontId="10"/>
  </si>
  <si>
    <t>除草、集草、雑草処分</t>
    <phoneticPr fontId="10"/>
  </si>
  <si>
    <t>芝生の管理</t>
    <phoneticPr fontId="10"/>
  </si>
  <si>
    <t>可燃ごみ収集運搬</t>
    <phoneticPr fontId="10"/>
  </si>
  <si>
    <t>資源(分別)ごみ収集運搬</t>
    <phoneticPr fontId="10"/>
  </si>
  <si>
    <t>粗大ごみ収集運搬</t>
    <phoneticPr fontId="10"/>
  </si>
  <si>
    <t>特別管理産業廃棄物(爆発物・感染物等)収集運搬</t>
    <phoneticPr fontId="10"/>
  </si>
  <si>
    <t>希望</t>
    <rPh sb="0" eb="2">
      <t>キボウ</t>
    </rPh>
    <phoneticPr fontId="10"/>
  </si>
  <si>
    <t>中分類</t>
    <phoneticPr fontId="10"/>
  </si>
  <si>
    <t>建築物清掃業の登録（建築物における衛生的環境の確保に関する法律第１２条の２第１項第１号）</t>
    <phoneticPr fontId="10"/>
  </si>
  <si>
    <t>建築物環境衛生総合管理業の登録（建築物における衛生的環境の確保に関する法律第１２条の２第１項第８号）</t>
    <phoneticPr fontId="10"/>
  </si>
  <si>
    <t>建築物ねずみ昆虫等防除業の登録（建築物における衛生的環境の確保に関する法律第１２条の２第１項第７号）</t>
    <phoneticPr fontId="10"/>
  </si>
  <si>
    <t>建築物飲料水貯水槽清掃業の登録（建築物における衛生的環境の確保に関する法律第１２条の２第１項第５号）</t>
    <phoneticPr fontId="10"/>
  </si>
  <si>
    <t>建築物空気環境測定業の登録（建築物における衛生的環境の確保に関する法律第１２条の２第１項第２号）</t>
    <phoneticPr fontId="10"/>
  </si>
  <si>
    <t>建築物飲料水水質検査業の登録（建築物における衛生的環境の確保に関する法律第１２条の２第１項第４号）</t>
    <phoneticPr fontId="10"/>
  </si>
  <si>
    <t>希望業種に関する資格（許可・認可・登録等）がある場合、登録番号、有効期間又は登録年月日を入力してください。
下記以外の資格がある場合、資格名称欄から入力してください。</t>
    <rPh sb="8" eb="10">
      <t>シカク</t>
    </rPh>
    <rPh sb="27" eb="29">
      <t>トウロク</t>
    </rPh>
    <rPh sb="29" eb="31">
      <t>バンゴウ</t>
    </rPh>
    <rPh sb="32" eb="34">
      <t>ユウコウ</t>
    </rPh>
    <rPh sb="34" eb="36">
      <t>キカン</t>
    </rPh>
    <rPh sb="36" eb="37">
      <t>マタ</t>
    </rPh>
    <rPh sb="38" eb="40">
      <t>トウロク</t>
    </rPh>
    <rPh sb="40" eb="43">
      <t>ネンガッピ</t>
    </rPh>
    <rPh sb="54" eb="56">
      <t>カキ</t>
    </rPh>
    <rPh sb="56" eb="58">
      <t>イガイ</t>
    </rPh>
    <rPh sb="59" eb="61">
      <t>シカク</t>
    </rPh>
    <rPh sb="64" eb="66">
      <t>バアイ</t>
    </rPh>
    <rPh sb="67" eb="69">
      <t>シカク</t>
    </rPh>
    <rPh sb="69" eb="71">
      <t>メイショウ</t>
    </rPh>
    <rPh sb="71" eb="72">
      <t>ラン</t>
    </rPh>
    <rPh sb="74" eb="76">
      <t>ニュウリョク</t>
    </rPh>
    <phoneticPr fontId="2"/>
  </si>
  <si>
    <t>希望業種－物品の製造・販売</t>
    <rPh sb="0" eb="2">
      <t>キボウ</t>
    </rPh>
    <rPh sb="2" eb="4">
      <t>ギョウシュ</t>
    </rPh>
    <rPh sb="5" eb="7">
      <t>ブッピン</t>
    </rPh>
    <rPh sb="8" eb="10">
      <t>セイゾウ</t>
    </rPh>
    <rPh sb="11" eb="13">
      <t>ハンバイ</t>
    </rPh>
    <phoneticPr fontId="6"/>
  </si>
  <si>
    <t>印刷・製本</t>
    <rPh sb="0" eb="2">
      <t>インサツ</t>
    </rPh>
    <rPh sb="3" eb="5">
      <t>セイホン</t>
    </rPh>
    <phoneticPr fontId="24"/>
  </si>
  <si>
    <t>広報紙</t>
    <rPh sb="0" eb="3">
      <t>コウホウシ</t>
    </rPh>
    <phoneticPr fontId="24"/>
  </si>
  <si>
    <t>封筒・伝票</t>
    <rPh sb="0" eb="2">
      <t>フウトウ</t>
    </rPh>
    <rPh sb="3" eb="5">
      <t>デンピョウ</t>
    </rPh>
    <phoneticPr fontId="24"/>
  </si>
  <si>
    <t>証明書用紙</t>
    <rPh sb="0" eb="3">
      <t>ショウメイショ</t>
    </rPh>
    <rPh sb="3" eb="5">
      <t>ヨウシ</t>
    </rPh>
    <phoneticPr fontId="24"/>
  </si>
  <si>
    <r>
      <t>その他印刷</t>
    </r>
    <r>
      <rPr>
        <sz val="11"/>
        <color rgb="FFFF0000"/>
        <rFont val="ＭＳ ゴシック"/>
        <family val="3"/>
        <charset val="128"/>
      </rPr>
      <t>*1</t>
    </r>
    <rPh sb="2" eb="3">
      <t>タ</t>
    </rPh>
    <rPh sb="3" eb="5">
      <t>インサツ</t>
    </rPh>
    <phoneticPr fontId="24"/>
  </si>
  <si>
    <t>事務用品
日用品類</t>
    <rPh sb="0" eb="2">
      <t>ジム</t>
    </rPh>
    <rPh sb="2" eb="4">
      <t>ヨウヒン</t>
    </rPh>
    <rPh sb="5" eb="8">
      <t>ニチヨウヒン</t>
    </rPh>
    <rPh sb="8" eb="9">
      <t>ルイ</t>
    </rPh>
    <phoneticPr fontId="24"/>
  </si>
  <si>
    <t>事務用品</t>
    <rPh sb="0" eb="2">
      <t>ジム</t>
    </rPh>
    <rPh sb="2" eb="4">
      <t>ヨウヒン</t>
    </rPh>
    <phoneticPr fontId="24"/>
  </si>
  <si>
    <t>被服類</t>
    <rPh sb="0" eb="2">
      <t>ヒフク</t>
    </rPh>
    <rPh sb="2" eb="3">
      <t>ルイ</t>
    </rPh>
    <phoneticPr fontId="24"/>
  </si>
  <si>
    <t>清掃・衛生用品</t>
    <rPh sb="0" eb="2">
      <t>セイソウ</t>
    </rPh>
    <rPh sb="3" eb="5">
      <t>エイセイ</t>
    </rPh>
    <rPh sb="5" eb="7">
      <t>ヨウヒン</t>
    </rPh>
    <phoneticPr fontId="24"/>
  </si>
  <si>
    <t>照明用品(家庭用)</t>
    <rPh sb="0" eb="2">
      <t>ショウメイ</t>
    </rPh>
    <rPh sb="2" eb="4">
      <t>ヨウヒン</t>
    </rPh>
    <rPh sb="5" eb="7">
      <t>カテイ</t>
    </rPh>
    <rPh sb="7" eb="8">
      <t>ヨウ</t>
    </rPh>
    <phoneticPr fontId="24"/>
  </si>
  <si>
    <r>
      <t>その他雑貨</t>
    </r>
    <r>
      <rPr>
        <sz val="11"/>
        <color rgb="FFFF0000"/>
        <rFont val="ＭＳ ゴシック"/>
        <family val="3"/>
        <charset val="128"/>
      </rPr>
      <t>*1</t>
    </r>
    <rPh sb="2" eb="3">
      <t>ホカ</t>
    </rPh>
    <rPh sb="3" eb="5">
      <t>ザッカ</t>
    </rPh>
    <phoneticPr fontId="24"/>
  </si>
  <si>
    <t>家具
什器類</t>
    <rPh sb="0" eb="2">
      <t>カグ</t>
    </rPh>
    <rPh sb="3" eb="5">
      <t>ジュウキ</t>
    </rPh>
    <rPh sb="5" eb="6">
      <t>ルイ</t>
    </rPh>
    <phoneticPr fontId="24"/>
  </si>
  <si>
    <t>事務用家具</t>
    <rPh sb="0" eb="2">
      <t>ジム</t>
    </rPh>
    <rPh sb="2" eb="3">
      <t>ヨウ</t>
    </rPh>
    <rPh sb="3" eb="5">
      <t>カグ</t>
    </rPh>
    <phoneticPr fontId="24"/>
  </si>
  <si>
    <t>インテリア</t>
    <phoneticPr fontId="24"/>
  </si>
  <si>
    <t>一般家具</t>
    <rPh sb="0" eb="2">
      <t>イッパン</t>
    </rPh>
    <rPh sb="2" eb="4">
      <t>カグ</t>
    </rPh>
    <phoneticPr fontId="24"/>
  </si>
  <si>
    <t>建具</t>
    <rPh sb="0" eb="2">
      <t>タテグ</t>
    </rPh>
    <phoneticPr fontId="24"/>
  </si>
  <si>
    <r>
      <t>その他</t>
    </r>
    <r>
      <rPr>
        <sz val="11"/>
        <color rgb="FFFF0000"/>
        <rFont val="ＭＳ ゴシック"/>
        <family val="3"/>
        <charset val="128"/>
      </rPr>
      <t>*1</t>
    </r>
    <rPh sb="2" eb="3">
      <t>タ</t>
    </rPh>
    <phoneticPr fontId="24"/>
  </si>
  <si>
    <t>事務用機器</t>
    <rPh sb="0" eb="2">
      <t>ジム</t>
    </rPh>
    <rPh sb="2" eb="3">
      <t>ヨウ</t>
    </rPh>
    <rPh sb="3" eb="5">
      <t>キキ</t>
    </rPh>
    <phoneticPr fontId="24"/>
  </si>
  <si>
    <t>ＯＡ機器</t>
    <rPh sb="2" eb="4">
      <t>キキ</t>
    </rPh>
    <phoneticPr fontId="24"/>
  </si>
  <si>
    <t>コピー機・印刷機・複合機</t>
    <rPh sb="3" eb="4">
      <t>キ</t>
    </rPh>
    <rPh sb="5" eb="7">
      <t>インサツ</t>
    </rPh>
    <rPh sb="7" eb="8">
      <t>キ</t>
    </rPh>
    <rPh sb="9" eb="12">
      <t>フクゴウキ</t>
    </rPh>
    <phoneticPr fontId="24"/>
  </si>
  <si>
    <t>ソフトウェア</t>
    <phoneticPr fontId="24"/>
  </si>
  <si>
    <t>発券機、券売機、計数機</t>
    <rPh sb="0" eb="3">
      <t>ハッケンキ</t>
    </rPh>
    <rPh sb="4" eb="7">
      <t>ケンバイキ</t>
    </rPh>
    <rPh sb="8" eb="10">
      <t>ケイスウ</t>
    </rPh>
    <rPh sb="10" eb="11">
      <t>キ</t>
    </rPh>
    <phoneticPr fontId="24"/>
  </si>
  <si>
    <r>
      <t>その他事務機器</t>
    </r>
    <r>
      <rPr>
        <sz val="11"/>
        <color rgb="FFFF0000"/>
        <rFont val="ＭＳ ゴシック"/>
        <family val="3"/>
        <charset val="128"/>
      </rPr>
      <t>*1</t>
    </r>
    <rPh sb="2" eb="3">
      <t>タ</t>
    </rPh>
    <rPh sb="3" eb="5">
      <t>ジム</t>
    </rPh>
    <rPh sb="5" eb="7">
      <t>キキ</t>
    </rPh>
    <phoneticPr fontId="24"/>
  </si>
  <si>
    <t>通信機器</t>
    <rPh sb="0" eb="2">
      <t>ツウシン</t>
    </rPh>
    <rPh sb="2" eb="4">
      <t>キキ</t>
    </rPh>
    <phoneticPr fontId="24"/>
  </si>
  <si>
    <t>防災行政無線</t>
    <rPh sb="0" eb="2">
      <t>ボウサイ</t>
    </rPh>
    <rPh sb="2" eb="4">
      <t>ギョウセイ</t>
    </rPh>
    <rPh sb="4" eb="6">
      <t>ムセン</t>
    </rPh>
    <phoneticPr fontId="24"/>
  </si>
  <si>
    <t>パソコン用通信機器</t>
    <rPh sb="4" eb="5">
      <t>ヨウ</t>
    </rPh>
    <rPh sb="5" eb="7">
      <t>ツウシン</t>
    </rPh>
    <rPh sb="7" eb="9">
      <t>キキ</t>
    </rPh>
    <phoneticPr fontId="24"/>
  </si>
  <si>
    <t>一般・産業用機器</t>
    <rPh sb="0" eb="2">
      <t>イッパン</t>
    </rPh>
    <rPh sb="3" eb="6">
      <t>サンギョウヨウ</t>
    </rPh>
    <rPh sb="6" eb="8">
      <t>キキ</t>
    </rPh>
    <rPh sb="7" eb="8">
      <t>デンキ</t>
    </rPh>
    <phoneticPr fontId="24"/>
  </si>
  <si>
    <t>電気機器(家庭用)</t>
    <rPh sb="0" eb="2">
      <t>デンキ</t>
    </rPh>
    <rPh sb="2" eb="4">
      <t>キキ</t>
    </rPh>
    <rPh sb="5" eb="7">
      <t>カテイ</t>
    </rPh>
    <rPh sb="7" eb="8">
      <t>ヨウ</t>
    </rPh>
    <phoneticPr fontId="24"/>
  </si>
  <si>
    <t>電気機器(業務用)</t>
    <rPh sb="0" eb="2">
      <t>デンキ</t>
    </rPh>
    <rPh sb="2" eb="4">
      <t>キキ</t>
    </rPh>
    <rPh sb="5" eb="7">
      <t>ギョウム</t>
    </rPh>
    <rPh sb="7" eb="8">
      <t>ヨウ</t>
    </rPh>
    <phoneticPr fontId="24"/>
  </si>
  <si>
    <t>水道メーター</t>
    <rPh sb="0" eb="2">
      <t>スイドウ</t>
    </rPh>
    <phoneticPr fontId="24"/>
  </si>
  <si>
    <t>その他水道機器（ポンプ、タンク等）</t>
    <rPh sb="3" eb="5">
      <t>スイドウ</t>
    </rPh>
    <rPh sb="5" eb="7">
      <t>キキ</t>
    </rPh>
    <rPh sb="15" eb="16">
      <t>トウ</t>
    </rPh>
    <phoneticPr fontId="24"/>
  </si>
  <si>
    <t>ガス石油機器</t>
    <rPh sb="2" eb="4">
      <t>セキユ</t>
    </rPh>
    <rPh sb="4" eb="6">
      <t>キキ</t>
    </rPh>
    <phoneticPr fontId="24"/>
  </si>
  <si>
    <t>視聴覚機器</t>
    <rPh sb="0" eb="3">
      <t>シチョウカク</t>
    </rPh>
    <rPh sb="3" eb="5">
      <t>キキ</t>
    </rPh>
    <phoneticPr fontId="24"/>
  </si>
  <si>
    <t>音響・放送機器</t>
    <rPh sb="0" eb="2">
      <t>オンキョウ</t>
    </rPh>
    <rPh sb="3" eb="5">
      <t>ホウソウ</t>
    </rPh>
    <rPh sb="5" eb="7">
      <t>キキ</t>
    </rPh>
    <phoneticPr fontId="24"/>
  </si>
  <si>
    <t>照明機器</t>
    <rPh sb="0" eb="2">
      <t>ショウメイ</t>
    </rPh>
    <rPh sb="2" eb="4">
      <t>キキ</t>
    </rPh>
    <phoneticPr fontId="24"/>
  </si>
  <si>
    <t>厨房機器具</t>
    <rPh sb="0" eb="2">
      <t>チュウボウ</t>
    </rPh>
    <rPh sb="2" eb="4">
      <t>キキ</t>
    </rPh>
    <rPh sb="4" eb="5">
      <t>グ</t>
    </rPh>
    <phoneticPr fontId="24"/>
  </si>
  <si>
    <t>食器(給食・業務用)</t>
    <rPh sb="0" eb="2">
      <t>ショッキ</t>
    </rPh>
    <rPh sb="3" eb="5">
      <t>キュウショク</t>
    </rPh>
    <rPh sb="6" eb="8">
      <t>ギョウム</t>
    </rPh>
    <rPh sb="8" eb="9">
      <t>ヨウ</t>
    </rPh>
    <phoneticPr fontId="24"/>
  </si>
  <si>
    <t>冷暖房庫(給食・業務用)</t>
    <rPh sb="0" eb="3">
      <t>レイダンボウ</t>
    </rPh>
    <rPh sb="3" eb="4">
      <t>コ</t>
    </rPh>
    <rPh sb="5" eb="7">
      <t>キュウショク</t>
    </rPh>
    <rPh sb="8" eb="10">
      <t>ギョウム</t>
    </rPh>
    <rPh sb="10" eb="11">
      <t>ヨウ</t>
    </rPh>
    <phoneticPr fontId="24"/>
  </si>
  <si>
    <t>調理機器(給食・業務用)</t>
    <rPh sb="0" eb="2">
      <t>チョウリ</t>
    </rPh>
    <rPh sb="2" eb="4">
      <t>キキ</t>
    </rPh>
    <rPh sb="5" eb="7">
      <t>キュウショク</t>
    </rPh>
    <rPh sb="8" eb="10">
      <t>ギョウム</t>
    </rPh>
    <rPh sb="10" eb="11">
      <t>ヨウ</t>
    </rPh>
    <phoneticPr fontId="24"/>
  </si>
  <si>
    <t>旗
記念品</t>
    <rPh sb="0" eb="1">
      <t>ハタ</t>
    </rPh>
    <rPh sb="2" eb="5">
      <t>キネンヒン</t>
    </rPh>
    <phoneticPr fontId="24"/>
  </si>
  <si>
    <t>旗</t>
    <rPh sb="0" eb="1">
      <t>ハタ</t>
    </rPh>
    <phoneticPr fontId="24"/>
  </si>
  <si>
    <t>記念品</t>
    <rPh sb="0" eb="3">
      <t>キネンヒン</t>
    </rPh>
    <phoneticPr fontId="24"/>
  </si>
  <si>
    <t>防犯用品
安全用品</t>
    <rPh sb="0" eb="2">
      <t>ボウハン</t>
    </rPh>
    <rPh sb="2" eb="4">
      <t>ヨウヒン</t>
    </rPh>
    <rPh sb="5" eb="7">
      <t>アンゼン</t>
    </rPh>
    <rPh sb="7" eb="9">
      <t>ヨウヒン</t>
    </rPh>
    <phoneticPr fontId="24"/>
  </si>
  <si>
    <t>防犯用品</t>
    <rPh sb="0" eb="2">
      <t>ボウハン</t>
    </rPh>
    <rPh sb="2" eb="4">
      <t>ヨウヒン</t>
    </rPh>
    <phoneticPr fontId="24"/>
  </si>
  <si>
    <t>安全用品</t>
    <rPh sb="0" eb="2">
      <t>アンゼン</t>
    </rPh>
    <rPh sb="2" eb="4">
      <t>ヨウヒン</t>
    </rPh>
    <phoneticPr fontId="24"/>
  </si>
  <si>
    <t>防獣用品</t>
    <rPh sb="0" eb="1">
      <t>ボウ</t>
    </rPh>
    <rPh sb="1" eb="2">
      <t>ジュウ</t>
    </rPh>
    <rPh sb="2" eb="4">
      <t>ヨウヒン</t>
    </rPh>
    <phoneticPr fontId="24"/>
  </si>
  <si>
    <t>災害対策用品</t>
    <rPh sb="0" eb="2">
      <t>サイガイ</t>
    </rPh>
    <rPh sb="2" eb="4">
      <t>タイサク</t>
    </rPh>
    <rPh sb="4" eb="6">
      <t>ヨウヒン</t>
    </rPh>
    <phoneticPr fontId="24"/>
  </si>
  <si>
    <t>防災用品</t>
    <rPh sb="0" eb="2">
      <t>ボウサイ</t>
    </rPh>
    <rPh sb="2" eb="4">
      <t>ヨウヒン</t>
    </rPh>
    <phoneticPr fontId="24"/>
  </si>
  <si>
    <t>災害用品</t>
    <rPh sb="0" eb="2">
      <t>サイガイ</t>
    </rPh>
    <rPh sb="2" eb="4">
      <t>ヨウヒン</t>
    </rPh>
    <phoneticPr fontId="24"/>
  </si>
  <si>
    <t>非常食</t>
    <rPh sb="0" eb="3">
      <t>ヒジョウショク</t>
    </rPh>
    <phoneticPr fontId="24"/>
  </si>
  <si>
    <t>消防用機器具</t>
    <rPh sb="0" eb="2">
      <t>ショウボウ</t>
    </rPh>
    <rPh sb="2" eb="3">
      <t>ヨウ</t>
    </rPh>
    <rPh sb="3" eb="5">
      <t>キキ</t>
    </rPh>
    <rPh sb="5" eb="6">
      <t>グ</t>
    </rPh>
    <phoneticPr fontId="24"/>
  </si>
  <si>
    <t>消防用積載車</t>
    <rPh sb="0" eb="2">
      <t>ショウボウ</t>
    </rPh>
    <rPh sb="2" eb="3">
      <t>ヨウ</t>
    </rPh>
    <rPh sb="3" eb="5">
      <t>セキサイ</t>
    </rPh>
    <rPh sb="5" eb="6">
      <t>シャ</t>
    </rPh>
    <phoneticPr fontId="24"/>
  </si>
  <si>
    <t>消防用ポンプ</t>
    <rPh sb="0" eb="2">
      <t>ショウボウ</t>
    </rPh>
    <rPh sb="2" eb="3">
      <t>ヨウ</t>
    </rPh>
    <phoneticPr fontId="24"/>
  </si>
  <si>
    <t>消防用ホース</t>
    <rPh sb="0" eb="2">
      <t>ショウボウ</t>
    </rPh>
    <rPh sb="2" eb="3">
      <t>ヨウ</t>
    </rPh>
    <phoneticPr fontId="24"/>
  </si>
  <si>
    <t>消火器・消火薬剤</t>
    <rPh sb="0" eb="3">
      <t>ショウカキ</t>
    </rPh>
    <rPh sb="4" eb="6">
      <t>ショウカ</t>
    </rPh>
    <rPh sb="6" eb="8">
      <t>ヤクザイ</t>
    </rPh>
    <phoneticPr fontId="24"/>
  </si>
  <si>
    <r>
      <t>その他防火器具</t>
    </r>
    <r>
      <rPr>
        <sz val="11"/>
        <color rgb="FFFF0000"/>
        <rFont val="ＭＳ ゴシック"/>
        <family val="3"/>
        <charset val="128"/>
      </rPr>
      <t>*1</t>
    </r>
    <rPh sb="2" eb="3">
      <t>タ</t>
    </rPh>
    <rPh sb="3" eb="5">
      <t>ボウカ</t>
    </rPh>
    <rPh sb="5" eb="7">
      <t>キグ</t>
    </rPh>
    <phoneticPr fontId="24"/>
  </si>
  <si>
    <t>消防用被服類</t>
    <rPh sb="0" eb="2">
      <t>ショウボウ</t>
    </rPh>
    <rPh sb="2" eb="3">
      <t>ヨウ</t>
    </rPh>
    <rPh sb="3" eb="5">
      <t>ヒフク</t>
    </rPh>
    <rPh sb="5" eb="6">
      <t>ルイ</t>
    </rPh>
    <phoneticPr fontId="24"/>
  </si>
  <si>
    <t>教育
文化
運動用品</t>
    <rPh sb="0" eb="2">
      <t>キョウイク</t>
    </rPh>
    <rPh sb="3" eb="5">
      <t>ブンカ</t>
    </rPh>
    <rPh sb="6" eb="8">
      <t>ウンドウ</t>
    </rPh>
    <rPh sb="8" eb="10">
      <t>ヨウヒン</t>
    </rPh>
    <phoneticPr fontId="24"/>
  </si>
  <si>
    <t>運動用品(体操用)</t>
    <rPh sb="0" eb="2">
      <t>ウンドウ</t>
    </rPh>
    <rPh sb="2" eb="4">
      <t>ヨウヒン</t>
    </rPh>
    <rPh sb="5" eb="7">
      <t>タイソウ</t>
    </rPh>
    <rPh sb="7" eb="8">
      <t>ヨウ</t>
    </rPh>
    <phoneticPr fontId="24"/>
  </si>
  <si>
    <t>運動用品(球技用)</t>
    <rPh sb="0" eb="2">
      <t>ウンドウ</t>
    </rPh>
    <rPh sb="2" eb="4">
      <t>ヨウヒン</t>
    </rPh>
    <rPh sb="5" eb="8">
      <t>キュウギヨウ</t>
    </rPh>
    <phoneticPr fontId="24"/>
  </si>
  <si>
    <t>運動用品(武道具)</t>
    <rPh sb="0" eb="2">
      <t>ウンドウ</t>
    </rPh>
    <rPh sb="2" eb="4">
      <t>ヨウヒン</t>
    </rPh>
    <rPh sb="5" eb="7">
      <t>ブドウ</t>
    </rPh>
    <rPh sb="7" eb="8">
      <t>グ</t>
    </rPh>
    <phoneticPr fontId="24"/>
  </si>
  <si>
    <t>運動用品(トレーニング機器)</t>
    <rPh sb="0" eb="2">
      <t>ウンドウ</t>
    </rPh>
    <rPh sb="2" eb="4">
      <t>ヨウヒン</t>
    </rPh>
    <rPh sb="11" eb="13">
      <t>キキ</t>
    </rPh>
    <phoneticPr fontId="24"/>
  </si>
  <si>
    <t>運動用品(遊具)</t>
    <rPh sb="0" eb="2">
      <t>ウンドウ</t>
    </rPh>
    <rPh sb="2" eb="4">
      <t>ヨウヒン</t>
    </rPh>
    <rPh sb="5" eb="7">
      <t>ユウグ</t>
    </rPh>
    <phoneticPr fontId="24"/>
  </si>
  <si>
    <t>テント</t>
    <phoneticPr fontId="24"/>
  </si>
  <si>
    <t>ライン材</t>
    <rPh sb="3" eb="4">
      <t>ザイ</t>
    </rPh>
    <phoneticPr fontId="24"/>
  </si>
  <si>
    <t>幼児用本・教材</t>
    <rPh sb="0" eb="2">
      <t>ヨウジ</t>
    </rPh>
    <rPh sb="2" eb="3">
      <t>ヨウ</t>
    </rPh>
    <rPh sb="3" eb="4">
      <t>ホン</t>
    </rPh>
    <rPh sb="5" eb="7">
      <t>キョウザイ</t>
    </rPh>
    <phoneticPr fontId="10"/>
  </si>
  <si>
    <t>教材、教具</t>
    <rPh sb="0" eb="2">
      <t>キョウザイ</t>
    </rPh>
    <rPh sb="3" eb="5">
      <t>キョウグ</t>
    </rPh>
    <phoneticPr fontId="10"/>
  </si>
  <si>
    <t>楽器</t>
    <rPh sb="0" eb="2">
      <t>ガッキ</t>
    </rPh>
    <phoneticPr fontId="24"/>
  </si>
  <si>
    <t>図書</t>
    <rPh sb="0" eb="2">
      <t>トショ</t>
    </rPh>
    <phoneticPr fontId="24"/>
  </si>
  <si>
    <t>図書館用図書</t>
    <rPh sb="0" eb="3">
      <t>トショカン</t>
    </rPh>
    <rPh sb="3" eb="4">
      <t>ヨウ</t>
    </rPh>
    <rPh sb="4" eb="6">
      <t>トショ</t>
    </rPh>
    <phoneticPr fontId="24"/>
  </si>
  <si>
    <t>庁舎・その他用図書</t>
    <rPh sb="0" eb="2">
      <t>チョウシャ</t>
    </rPh>
    <rPh sb="5" eb="6">
      <t>タ</t>
    </rPh>
    <rPh sb="6" eb="7">
      <t>ヨウ</t>
    </rPh>
    <rPh sb="7" eb="9">
      <t>トショ</t>
    </rPh>
    <phoneticPr fontId="24"/>
  </si>
  <si>
    <t>電子書籍</t>
    <rPh sb="0" eb="2">
      <t>デンシ</t>
    </rPh>
    <rPh sb="2" eb="4">
      <t>ショセキ</t>
    </rPh>
    <phoneticPr fontId="24"/>
  </si>
  <si>
    <t>電力・燃料等</t>
    <rPh sb="0" eb="2">
      <t>デンリョク</t>
    </rPh>
    <rPh sb="3" eb="5">
      <t>ネンリョウ</t>
    </rPh>
    <rPh sb="5" eb="6">
      <t>トウ</t>
    </rPh>
    <phoneticPr fontId="24"/>
  </si>
  <si>
    <t>電力</t>
    <rPh sb="0" eb="2">
      <t>デンリョク</t>
    </rPh>
    <phoneticPr fontId="24"/>
  </si>
  <si>
    <t>石油製品</t>
    <rPh sb="0" eb="2">
      <t>セキユ</t>
    </rPh>
    <rPh sb="2" eb="4">
      <t>セイヒン</t>
    </rPh>
    <phoneticPr fontId="24"/>
  </si>
  <si>
    <t>ガス</t>
    <phoneticPr fontId="24"/>
  </si>
  <si>
    <t>看板
標識</t>
    <rPh sb="0" eb="2">
      <t>カンバン</t>
    </rPh>
    <rPh sb="3" eb="5">
      <t>ヒョウシキ</t>
    </rPh>
    <phoneticPr fontId="24"/>
  </si>
  <si>
    <t>看板</t>
    <rPh sb="0" eb="2">
      <t>カンバン</t>
    </rPh>
    <phoneticPr fontId="24"/>
  </si>
  <si>
    <t>道路標識</t>
    <rPh sb="0" eb="2">
      <t>ドウロ</t>
    </rPh>
    <rPh sb="2" eb="4">
      <t>ヒョウシキ</t>
    </rPh>
    <phoneticPr fontId="24"/>
  </si>
  <si>
    <t>原動機付自転車用標識</t>
    <rPh sb="0" eb="2">
      <t>ゲンドウ</t>
    </rPh>
    <rPh sb="2" eb="3">
      <t>キ</t>
    </rPh>
    <rPh sb="3" eb="4">
      <t>ツ</t>
    </rPh>
    <rPh sb="4" eb="7">
      <t>ジテンシャ</t>
    </rPh>
    <rPh sb="7" eb="8">
      <t>ヨウ</t>
    </rPh>
    <rPh sb="8" eb="10">
      <t>ヒョウシキ</t>
    </rPh>
    <phoneticPr fontId="24"/>
  </si>
  <si>
    <t>車両</t>
    <rPh sb="0" eb="2">
      <t>シャリョウ</t>
    </rPh>
    <phoneticPr fontId="24"/>
  </si>
  <si>
    <t>車両付属部品・用品</t>
    <rPh sb="0" eb="2">
      <t>シャリョウ</t>
    </rPh>
    <rPh sb="2" eb="4">
      <t>フゾク</t>
    </rPh>
    <rPh sb="4" eb="6">
      <t>ブヒン</t>
    </rPh>
    <rPh sb="7" eb="9">
      <t>ヨウヒン</t>
    </rPh>
    <phoneticPr fontId="24"/>
  </si>
  <si>
    <t>大型自動車</t>
    <rPh sb="0" eb="2">
      <t>オオガタ</t>
    </rPh>
    <rPh sb="2" eb="5">
      <t>ジドウシャ</t>
    </rPh>
    <phoneticPr fontId="24"/>
  </si>
  <si>
    <t>小型・普通乗用車</t>
    <rPh sb="0" eb="2">
      <t>コガタ</t>
    </rPh>
    <rPh sb="3" eb="5">
      <t>フツウ</t>
    </rPh>
    <rPh sb="5" eb="8">
      <t>ジョウヨウシャ</t>
    </rPh>
    <phoneticPr fontId="24"/>
  </si>
  <si>
    <t>軽自動車</t>
    <rPh sb="0" eb="1">
      <t>ケイ</t>
    </rPh>
    <rPh sb="1" eb="4">
      <t>ジドウシャ</t>
    </rPh>
    <phoneticPr fontId="24"/>
  </si>
  <si>
    <t>特殊自動車(消防積載車以外)</t>
    <rPh sb="0" eb="2">
      <t>トクシュ</t>
    </rPh>
    <rPh sb="2" eb="5">
      <t>ジドウシャ</t>
    </rPh>
    <rPh sb="6" eb="8">
      <t>ショウボウ</t>
    </rPh>
    <rPh sb="8" eb="10">
      <t>セキサイ</t>
    </rPh>
    <rPh sb="10" eb="11">
      <t>シャ</t>
    </rPh>
    <rPh sb="11" eb="13">
      <t>イガイ</t>
    </rPh>
    <phoneticPr fontId="24"/>
  </si>
  <si>
    <t>二輪</t>
    <rPh sb="0" eb="2">
      <t>ニリン</t>
    </rPh>
    <phoneticPr fontId="24"/>
  </si>
  <si>
    <t>医療用品
福祉用品</t>
    <rPh sb="0" eb="2">
      <t>イリョウ</t>
    </rPh>
    <rPh sb="2" eb="4">
      <t>ヨウヒン</t>
    </rPh>
    <rPh sb="5" eb="7">
      <t>フクシ</t>
    </rPh>
    <rPh sb="7" eb="9">
      <t>ヨウヒン</t>
    </rPh>
    <phoneticPr fontId="24"/>
  </si>
  <si>
    <t>医薬品</t>
    <rPh sb="0" eb="3">
      <t>イヤクヒン</t>
    </rPh>
    <phoneticPr fontId="24"/>
  </si>
  <si>
    <t>医療用品</t>
    <rPh sb="0" eb="2">
      <t>イリョウ</t>
    </rPh>
    <rPh sb="2" eb="4">
      <t>ヨウヒン</t>
    </rPh>
    <phoneticPr fontId="24"/>
  </si>
  <si>
    <t>医療機器</t>
    <rPh sb="0" eb="2">
      <t>イリョウ</t>
    </rPh>
    <rPh sb="2" eb="4">
      <t>キキ</t>
    </rPh>
    <phoneticPr fontId="24"/>
  </si>
  <si>
    <t>介護・福祉機器</t>
    <rPh sb="0" eb="2">
      <t>カイゴ</t>
    </rPh>
    <rPh sb="3" eb="5">
      <t>フクシ</t>
    </rPh>
    <rPh sb="5" eb="7">
      <t>キキ</t>
    </rPh>
    <phoneticPr fontId="24"/>
  </si>
  <si>
    <t>介護・福祉用品</t>
    <rPh sb="0" eb="2">
      <t>カイゴ</t>
    </rPh>
    <rPh sb="3" eb="5">
      <t>フクシ</t>
    </rPh>
    <rPh sb="5" eb="7">
      <t>ヨウヒン</t>
    </rPh>
    <phoneticPr fontId="24"/>
  </si>
  <si>
    <t>ＡＥＤ</t>
    <phoneticPr fontId="24"/>
  </si>
  <si>
    <t>精密機器</t>
    <rPh sb="0" eb="2">
      <t>セイミツ</t>
    </rPh>
    <rPh sb="2" eb="4">
      <t>キキ</t>
    </rPh>
    <phoneticPr fontId="24"/>
  </si>
  <si>
    <t>仮設物</t>
    <rPh sb="0" eb="2">
      <t>カセツ</t>
    </rPh>
    <phoneticPr fontId="24"/>
  </si>
  <si>
    <t>その他
機器・機械</t>
    <rPh sb="2" eb="3">
      <t>タ</t>
    </rPh>
    <rPh sb="4" eb="6">
      <t>キキ</t>
    </rPh>
    <rPh sb="7" eb="9">
      <t>キカイ</t>
    </rPh>
    <phoneticPr fontId="24"/>
  </si>
  <si>
    <t>発電機・蓄電池</t>
    <rPh sb="0" eb="3">
      <t>ハツデンキ</t>
    </rPh>
    <rPh sb="4" eb="7">
      <t>チクデンチ</t>
    </rPh>
    <phoneticPr fontId="24"/>
  </si>
  <si>
    <t>工作器具</t>
    <rPh sb="0" eb="2">
      <t>コウサク</t>
    </rPh>
    <rPh sb="2" eb="4">
      <t>キグ</t>
    </rPh>
    <phoneticPr fontId="24"/>
  </si>
  <si>
    <t>農器具類</t>
    <rPh sb="0" eb="1">
      <t>ノウ</t>
    </rPh>
    <rPh sb="1" eb="3">
      <t>キグ</t>
    </rPh>
    <rPh sb="3" eb="4">
      <t>ルイ</t>
    </rPh>
    <phoneticPr fontId="24"/>
  </si>
  <si>
    <t>太陽光発電等</t>
    <rPh sb="0" eb="3">
      <t>タイヨウコウ</t>
    </rPh>
    <rPh sb="3" eb="5">
      <t>ハツデン</t>
    </rPh>
    <rPh sb="5" eb="6">
      <t>トウ</t>
    </rPh>
    <phoneticPr fontId="24"/>
  </si>
  <si>
    <t>原材料</t>
    <rPh sb="0" eb="3">
      <t>ゲンザイリョウ</t>
    </rPh>
    <phoneticPr fontId="24"/>
  </si>
  <si>
    <t>舗装補修材</t>
    <rPh sb="0" eb="2">
      <t>ホソウ</t>
    </rPh>
    <rPh sb="2" eb="4">
      <t>ホシュウ</t>
    </rPh>
    <rPh sb="4" eb="5">
      <t>ザイ</t>
    </rPh>
    <phoneticPr fontId="24"/>
  </si>
  <si>
    <r>
      <t>その他</t>
    </r>
    <r>
      <rPr>
        <sz val="11"/>
        <color rgb="FFFF0000"/>
        <rFont val="ＭＳ ゴシック"/>
        <family val="3"/>
        <charset val="128"/>
      </rPr>
      <t>*1</t>
    </r>
    <phoneticPr fontId="24"/>
  </si>
  <si>
    <t>工業薬品</t>
    <rPh sb="0" eb="2">
      <t>コウギョウ</t>
    </rPh>
    <rPh sb="2" eb="4">
      <t>ヤクヒン</t>
    </rPh>
    <phoneticPr fontId="24"/>
  </si>
  <si>
    <t>プール</t>
    <phoneticPr fontId="24"/>
  </si>
  <si>
    <t>汚泥処理</t>
    <rPh sb="0" eb="2">
      <t>オデイ</t>
    </rPh>
    <rPh sb="2" eb="4">
      <t>ショリ</t>
    </rPh>
    <phoneticPr fontId="24"/>
  </si>
  <si>
    <t>道路</t>
    <rPh sb="0" eb="2">
      <t>ドウロ</t>
    </rPh>
    <phoneticPr fontId="24"/>
  </si>
  <si>
    <t>農業用品</t>
    <rPh sb="0" eb="2">
      <t>ノウギョウ</t>
    </rPh>
    <rPh sb="2" eb="4">
      <t>ヨウヒン</t>
    </rPh>
    <phoneticPr fontId="24"/>
  </si>
  <si>
    <t>花・苗・種</t>
    <rPh sb="0" eb="1">
      <t>ハナ</t>
    </rPh>
    <rPh sb="2" eb="3">
      <t>ナエ</t>
    </rPh>
    <rPh sb="4" eb="5">
      <t>タネ</t>
    </rPh>
    <phoneticPr fontId="24"/>
  </si>
  <si>
    <t>選挙関連用品</t>
    <rPh sb="0" eb="2">
      <t>センキョ</t>
    </rPh>
    <rPh sb="2" eb="4">
      <t>カンレン</t>
    </rPh>
    <rPh sb="4" eb="6">
      <t>ヨウヒン</t>
    </rPh>
    <phoneticPr fontId="24"/>
  </si>
  <si>
    <t>選挙用ポスター掲示板</t>
    <rPh sb="0" eb="2">
      <t>センキョ</t>
    </rPh>
    <rPh sb="2" eb="3">
      <t>ヨウ</t>
    </rPh>
    <rPh sb="7" eb="10">
      <t>ケイジバン</t>
    </rPh>
    <phoneticPr fontId="24"/>
  </si>
  <si>
    <t>選挙用機器</t>
    <rPh sb="0" eb="2">
      <t>センキョ</t>
    </rPh>
    <rPh sb="2" eb="3">
      <t>ヨウ</t>
    </rPh>
    <rPh sb="3" eb="5">
      <t>キキ</t>
    </rPh>
    <phoneticPr fontId="24"/>
  </si>
  <si>
    <t>リース
レンタル</t>
  </si>
  <si>
    <t>電気通信機器</t>
    <rPh sb="0" eb="2">
      <t>デンキ</t>
    </rPh>
    <rPh sb="2" eb="4">
      <t>ツウシン</t>
    </rPh>
    <rPh sb="4" eb="6">
      <t>キキ</t>
    </rPh>
    <phoneticPr fontId="24"/>
  </si>
  <si>
    <t>防犯関連機器</t>
    <rPh sb="0" eb="2">
      <t>ボウハン</t>
    </rPh>
    <rPh sb="2" eb="4">
      <t>カンレン</t>
    </rPh>
    <rPh sb="4" eb="6">
      <t>キキ</t>
    </rPh>
    <phoneticPr fontId="24"/>
  </si>
  <si>
    <t>医療・福祉用品</t>
    <rPh sb="0" eb="2">
      <t>イリョウ</t>
    </rPh>
    <rPh sb="3" eb="5">
      <t>フクシ</t>
    </rPh>
    <rPh sb="5" eb="7">
      <t>ヨウヒン</t>
    </rPh>
    <phoneticPr fontId="24"/>
  </si>
  <si>
    <t>システム・ソフトウェア</t>
    <phoneticPr fontId="24"/>
  </si>
  <si>
    <t>建設機械・機械設備</t>
    <rPh sb="0" eb="2">
      <t>ケンセツ</t>
    </rPh>
    <rPh sb="2" eb="4">
      <t>キカイ</t>
    </rPh>
    <rPh sb="5" eb="7">
      <t>キカイ</t>
    </rPh>
    <rPh sb="7" eb="9">
      <t>セツビ</t>
    </rPh>
    <phoneticPr fontId="24"/>
  </si>
  <si>
    <t>仮設建物</t>
    <rPh sb="0" eb="2">
      <t>カセツ</t>
    </rPh>
    <rPh sb="2" eb="4">
      <t>タテモノ</t>
    </rPh>
    <phoneticPr fontId="24"/>
  </si>
  <si>
    <t>衛生用品</t>
    <rPh sb="0" eb="2">
      <t>エイセイ</t>
    </rPh>
    <rPh sb="2" eb="4">
      <t>ヨウヒン</t>
    </rPh>
    <phoneticPr fontId="24"/>
  </si>
  <si>
    <t>催事資材</t>
    <rPh sb="0" eb="2">
      <t>サイジ</t>
    </rPh>
    <rPh sb="2" eb="4">
      <t>シザイ</t>
    </rPh>
    <phoneticPr fontId="24"/>
  </si>
  <si>
    <t>植木</t>
    <rPh sb="0" eb="2">
      <t>ウエキ</t>
    </rPh>
    <phoneticPr fontId="24"/>
  </si>
  <si>
    <r>
      <t>その他リース・レンタル</t>
    </r>
    <r>
      <rPr>
        <sz val="11"/>
        <color rgb="FFFF0000"/>
        <rFont val="ＭＳ ゴシック"/>
        <family val="3"/>
        <charset val="128"/>
      </rPr>
      <t>*1</t>
    </r>
    <rPh sb="2" eb="3">
      <t>タ</t>
    </rPh>
    <phoneticPr fontId="24"/>
  </si>
  <si>
    <t>その他物品</t>
    <rPh sb="2" eb="3">
      <t>タ</t>
    </rPh>
    <rPh sb="3" eb="5">
      <t>ブッピン</t>
    </rPh>
    <phoneticPr fontId="24"/>
  </si>
  <si>
    <t>大分類</t>
    <phoneticPr fontId="10"/>
  </si>
  <si>
    <t>その他の具体的な内容</t>
    <phoneticPr fontId="10"/>
  </si>
  <si>
    <t>広報紙・議会だより編集・印刷</t>
  </si>
  <si>
    <t>封筒・伝票・帳票等印刷</t>
  </si>
  <si>
    <t>証明書用用紙(偽造防止用紙)印刷</t>
  </si>
  <si>
    <t>ポスター、冊子、チラシ、地図、アルバム等印刷製本</t>
  </si>
  <si>
    <t>トナー、コピー用紙、文具、CD-R、印鑑、ファイル</t>
    <rPh sb="7" eb="9">
      <t>ヨウシ</t>
    </rPh>
    <rPh sb="10" eb="12">
      <t>ブング</t>
    </rPh>
    <rPh sb="18" eb="20">
      <t>インカン</t>
    </rPh>
    <phoneticPr fontId="10"/>
  </si>
  <si>
    <t>ほうき、塵取り、洗剤、マット、トイレットペーパー、手指消毒液</t>
    <rPh sb="4" eb="6">
      <t>チリト</t>
    </rPh>
    <rPh sb="8" eb="10">
      <t>センザイ</t>
    </rPh>
    <rPh sb="25" eb="26">
      <t>テ</t>
    </rPh>
    <rPh sb="26" eb="27">
      <t>ユビ</t>
    </rPh>
    <rPh sb="27" eb="29">
      <t>ショウドク</t>
    </rPh>
    <rPh sb="29" eb="30">
      <t>エキ</t>
    </rPh>
    <phoneticPr fontId="10"/>
  </si>
  <si>
    <t>カーテン、ブラインド、カーペット</t>
  </si>
  <si>
    <t>パソコン、サーバ、モニター、UPS、ハードディスク</t>
  </si>
  <si>
    <t>シュレッダー、プロジェクター、ラベルライター</t>
  </si>
  <si>
    <t>ルーター、HUB、LANケーブル</t>
  </si>
  <si>
    <t>学校給食用特殊食器</t>
    <rPh sb="0" eb="2">
      <t>ガッコウ</t>
    </rPh>
    <rPh sb="2" eb="4">
      <t>キュウショク</t>
    </rPh>
    <rPh sb="4" eb="5">
      <t>ヨウ</t>
    </rPh>
    <rPh sb="5" eb="7">
      <t>トクシュ</t>
    </rPh>
    <rPh sb="7" eb="9">
      <t>ショッキ</t>
    </rPh>
    <phoneticPr fontId="10"/>
  </si>
  <si>
    <t>ブルーシート、雨合羽、飲料水袋等</t>
    <rPh sb="7" eb="10">
      <t>アマガッパ</t>
    </rPh>
    <rPh sb="11" eb="14">
      <t>インリョウスイ</t>
    </rPh>
    <rPh sb="14" eb="15">
      <t>フクロ</t>
    </rPh>
    <rPh sb="15" eb="16">
      <t>ナド</t>
    </rPh>
    <phoneticPr fontId="10"/>
  </si>
  <si>
    <t>消防用ホース</t>
    <rPh sb="0" eb="2">
      <t>ショウボウ</t>
    </rPh>
    <rPh sb="2" eb="3">
      <t>ヨウ</t>
    </rPh>
    <phoneticPr fontId="10"/>
  </si>
  <si>
    <t>消火器、消火薬剤</t>
    <rPh sb="0" eb="3">
      <t>ショウカキ</t>
    </rPh>
    <rPh sb="4" eb="6">
      <t>ショウカ</t>
    </rPh>
    <rPh sb="6" eb="8">
      <t>ヤクザイ</t>
    </rPh>
    <phoneticPr fontId="10"/>
  </si>
  <si>
    <t>ホース格納庫、消防用その他備品</t>
    <rPh sb="3" eb="6">
      <t>カクノウコ</t>
    </rPh>
    <rPh sb="7" eb="9">
      <t>ショウボウ</t>
    </rPh>
    <rPh sb="9" eb="10">
      <t>ヨウ</t>
    </rPh>
    <rPh sb="12" eb="13">
      <t>タ</t>
    </rPh>
    <rPh sb="13" eb="15">
      <t>ビヒン</t>
    </rPh>
    <phoneticPr fontId="10"/>
  </si>
  <si>
    <t>とび箱、鉄棒、体操用マット、踏切板</t>
    <rPh sb="2" eb="3">
      <t>ハコ</t>
    </rPh>
    <rPh sb="4" eb="6">
      <t>テツボウ</t>
    </rPh>
    <rPh sb="7" eb="9">
      <t>タイソウ</t>
    </rPh>
    <rPh sb="9" eb="10">
      <t>ヨウ</t>
    </rPh>
    <rPh sb="14" eb="16">
      <t>フミキリ</t>
    </rPh>
    <rPh sb="16" eb="17">
      <t>イタ</t>
    </rPh>
    <phoneticPr fontId="10"/>
  </si>
  <si>
    <t>球技用ゴール、ボール、卓球台、バレー支柱、ネット</t>
    <rPh sb="0" eb="2">
      <t>キュウギ</t>
    </rPh>
    <rPh sb="2" eb="3">
      <t>ヨウ</t>
    </rPh>
    <rPh sb="11" eb="13">
      <t>タッキュウ</t>
    </rPh>
    <rPh sb="13" eb="14">
      <t>ダイ</t>
    </rPh>
    <rPh sb="18" eb="20">
      <t>シチュウ</t>
    </rPh>
    <phoneticPr fontId="10"/>
  </si>
  <si>
    <t>剣道防具、竹刀、柔道着</t>
    <rPh sb="0" eb="2">
      <t>ケンドウ</t>
    </rPh>
    <rPh sb="2" eb="4">
      <t>ボウグ</t>
    </rPh>
    <rPh sb="5" eb="7">
      <t>シナイ</t>
    </rPh>
    <rPh sb="8" eb="11">
      <t>ジュウドウギ</t>
    </rPh>
    <phoneticPr fontId="10"/>
  </si>
  <si>
    <t>ブランコ、滑り台、回転遊具</t>
    <rPh sb="5" eb="6">
      <t>スベ</t>
    </rPh>
    <rPh sb="7" eb="8">
      <t>ダイ</t>
    </rPh>
    <rPh sb="9" eb="11">
      <t>カイテン</t>
    </rPh>
    <rPh sb="11" eb="13">
      <t>ユウグ</t>
    </rPh>
    <phoneticPr fontId="10"/>
  </si>
  <si>
    <t>テント</t>
    <phoneticPr fontId="10"/>
  </si>
  <si>
    <t>電子出版物等</t>
    <rPh sb="0" eb="2">
      <t>デンシ</t>
    </rPh>
    <rPh sb="2" eb="4">
      <t>シュッパン</t>
    </rPh>
    <rPh sb="4" eb="5">
      <t>ブツ</t>
    </rPh>
    <rPh sb="5" eb="6">
      <t>ナド</t>
    </rPh>
    <phoneticPr fontId="10"/>
  </si>
  <si>
    <t>原動付自転車用ナンバープレート</t>
    <rPh sb="0" eb="2">
      <t>ゲンドウ</t>
    </rPh>
    <rPh sb="2" eb="3">
      <t>ツ</t>
    </rPh>
    <rPh sb="3" eb="6">
      <t>ジテンシャ</t>
    </rPh>
    <rPh sb="6" eb="7">
      <t>ヨウ</t>
    </rPh>
    <phoneticPr fontId="10"/>
  </si>
  <si>
    <t>タイヤ、オイル</t>
    <phoneticPr fontId="10"/>
  </si>
  <si>
    <t>プレハブ、簡易トイレ</t>
    <rPh sb="5" eb="7">
      <t>カンイ</t>
    </rPh>
    <phoneticPr fontId="10"/>
  </si>
  <si>
    <t>チェーンソー、工具</t>
    <rPh sb="7" eb="9">
      <t>コウグ</t>
    </rPh>
    <phoneticPr fontId="10"/>
  </si>
  <si>
    <t>選挙用ポスター掲示板</t>
    <rPh sb="0" eb="2">
      <t>センキョ</t>
    </rPh>
    <rPh sb="2" eb="3">
      <t>ヨウ</t>
    </rPh>
    <rPh sb="7" eb="10">
      <t>ケイジバン</t>
    </rPh>
    <phoneticPr fontId="10"/>
  </si>
  <si>
    <t>乗用車賃貸、トラック賃貸</t>
    <phoneticPr fontId="10"/>
  </si>
  <si>
    <t>複合機賃貸、サーバ賃貸、パソコン賃貸</t>
    <phoneticPr fontId="10"/>
  </si>
  <si>
    <t>電話機器賃貸</t>
    <phoneticPr fontId="10"/>
  </si>
  <si>
    <t>音響・照明機器賃貸、大型モニタ賃貸</t>
    <phoneticPr fontId="10"/>
  </si>
  <si>
    <t>防犯カメラ賃貸、防犯機器賃貸</t>
    <phoneticPr fontId="10"/>
  </si>
  <si>
    <t>医療機器賃貸、介護・リハビリ機器賃貸</t>
    <phoneticPr fontId="10"/>
  </si>
  <si>
    <t>各システム・ソフトウェア賃貸</t>
    <phoneticPr fontId="10"/>
  </si>
  <si>
    <t>重機賃貸、工作機械賃貸、発電機賃貸</t>
    <phoneticPr fontId="10"/>
  </si>
  <si>
    <t>プレハブ賃貸、トイレ賃貸</t>
    <phoneticPr fontId="10"/>
  </si>
  <si>
    <t>マット賃貸、モップ賃貸</t>
    <phoneticPr fontId="10"/>
  </si>
  <si>
    <t>テーブル賃貸、椅子賃貸、テント賃貸</t>
    <phoneticPr fontId="10"/>
  </si>
  <si>
    <t>観葉植物賃貸</t>
    <phoneticPr fontId="10"/>
  </si>
  <si>
    <t>その他賃貸物</t>
    <phoneticPr fontId="10"/>
  </si>
  <si>
    <t>1</t>
    <phoneticPr fontId="10"/>
  </si>
  <si>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</si>
  <si>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</si>
  <si>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</si>
  <si>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</si>
  <si>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</si>
  <si>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</si>
  <si>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</si>
  <si>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</si>
  <si>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</si>
  <si>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</si>
  <si>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</si>
  <si>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</si>
  <si>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</si>
  <si>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</si>
  <si>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</si>
  <si>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</si>
  <si>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</si>
  <si>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</si>
  <si>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</si>
  <si>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</si>
  <si>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</si>
  <si>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</si>
  <si>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</si>
  <si>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</si>
  <si>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</si>
  <si>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</si>
  <si>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</si>
  <si>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</si>
  <si>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</si>
  <si>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</si>
  <si>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</si>
  <si>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</si>
  <si>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</si>
  <si>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</si>
  <si>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</si>
  <si>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</si>
  <si>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</si>
  <si>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</si>
  <si>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</si>
  <si>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</si>
  <si>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</si>
  <si>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</si>
  <si>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</si>
  <si>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</si>
  <si>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</si>
  <si>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</si>
  <si>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</si>
  <si>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</si>
  <si>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</si>
  <si>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</si>
  <si>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</si>
  <si>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</si>
  <si>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</si>
  <si>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</si>
  <si>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</si>
  <si>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</si>
  <si>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</si>
  <si>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</si>
  <si>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</si>
  <si>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</si>
  <si>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</si>
  <si>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</si>
  <si>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</si>
  <si>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</si>
  <si>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</si>
  <si>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</si>
  <si>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</si>
  <si>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</si>
  <si>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</si>
  <si>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</si>
  <si>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</si>
  <si>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</si>
  <si>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</si>
  <si>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</si>
  <si>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</si>
  <si>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</si>
  <si>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</si>
  <si>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</si>
  <si>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</si>
  <si>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</si>
  <si>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</si>
  <si>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</si>
  <si>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</si>
  <si>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</si>
  <si>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</si>
  <si>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</si>
  <si>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</si>
  <si>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</si>
  <si>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</si>
  <si>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</si>
  <si>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</si>
  <si>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</si>
  <si>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</si>
  <si>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</si>
  <si>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</si>
  <si>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</si>
  <si>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</si>
  <si>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</si>
  <si>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</si>
  <si>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</si>
  <si>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</si>
  <si>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</si>
  <si>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</si>
  <si>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</si>
  <si>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</si>
  <si>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</si>
  <si>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</si>
  <si>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</si>
  <si>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</si>
  <si>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</si>
  <si>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</si>
  <si>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</si>
  <si>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</si>
  <si>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</si>
  <si>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</si>
  <si>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</si>
  <si>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</si>
  <si>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</si>
  <si>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r>
      <t>資格を希望する場合、希望欄にリストから「○」を選択してください。複数選択可。
*1</t>
    </r>
    <r>
      <rPr>
        <sz val="10"/>
        <color theme="1" tint="4.9989318521683403E-2"/>
        <rFont val="ＭＳ ゴシック"/>
        <family val="3"/>
        <charset val="128"/>
      </rPr>
      <t>その他を希望する場合、その他の具体的な内容欄に具体的に入力してください。</t>
    </r>
    <rPh sb="54" eb="55">
      <t>タ</t>
    </rPh>
    <rPh sb="56" eb="59">
      <t>グタイテキ</t>
    </rPh>
    <rPh sb="60" eb="62">
      <t>ナイヨウ</t>
    </rPh>
    <rPh sb="62" eb="63">
      <t>ラン</t>
    </rPh>
    <phoneticPr fontId="6"/>
  </si>
  <si>
    <r>
      <rPr>
        <sz val="11"/>
        <rFont val="ＭＳ ゴシック"/>
        <family val="3"/>
        <charset val="128"/>
      </rPr>
      <t>その他通信機器</t>
    </r>
    <r>
      <rPr>
        <sz val="11"/>
        <color rgb="FFFF0000"/>
        <rFont val="ＭＳ ゴシック"/>
        <family val="3"/>
        <charset val="128"/>
      </rPr>
      <t>*1</t>
    </r>
    <rPh sb="2" eb="3">
      <t>タ</t>
    </rPh>
    <rPh sb="3" eb="5">
      <t>ツウシン</t>
    </rPh>
    <rPh sb="5" eb="7">
      <t>キキ</t>
    </rPh>
    <phoneticPr fontId="10"/>
  </si>
  <si>
    <t>希望業種－役務の提供等</t>
    <rPh sb="0" eb="2">
      <t>キボウ</t>
    </rPh>
    <rPh sb="2" eb="4">
      <t>ギョウシュ</t>
    </rPh>
    <rPh sb="5" eb="7">
      <t>エキム</t>
    </rPh>
    <rPh sb="8" eb="10">
      <t>テイキョウ</t>
    </rPh>
    <rPh sb="10" eb="11">
      <t>トウ</t>
    </rPh>
    <phoneticPr fontId="6"/>
  </si>
  <si>
    <t>清掃</t>
  </si>
  <si>
    <t>建築物清掃</t>
    <rPh sb="0" eb="3">
      <t>ケンチクブツ</t>
    </rPh>
    <rPh sb="3" eb="5">
      <t>セイソウ</t>
    </rPh>
    <phoneticPr fontId="10"/>
  </si>
  <si>
    <t>上下水道施設清掃</t>
    <rPh sb="0" eb="2">
      <t>ジョウゲ</t>
    </rPh>
    <rPh sb="2" eb="4">
      <t>スイドウ</t>
    </rPh>
    <rPh sb="4" eb="6">
      <t>シセツ</t>
    </rPh>
    <rPh sb="6" eb="8">
      <t>セイソウ</t>
    </rPh>
    <phoneticPr fontId="10"/>
  </si>
  <si>
    <t>各種管清掃</t>
    <rPh sb="0" eb="2">
      <t>カクシュ</t>
    </rPh>
    <rPh sb="2" eb="3">
      <t>カン</t>
    </rPh>
    <rPh sb="3" eb="5">
      <t>セイソウ</t>
    </rPh>
    <phoneticPr fontId="10"/>
  </si>
  <si>
    <t>クリーニング業</t>
    <rPh sb="6" eb="7">
      <t>ギョウ</t>
    </rPh>
    <phoneticPr fontId="10"/>
  </si>
  <si>
    <t>維持管理保守</t>
  </si>
  <si>
    <t>エレベータ保守点検</t>
    <rPh sb="5" eb="7">
      <t>ホシュ</t>
    </rPh>
    <rPh sb="7" eb="9">
      <t>テンケン</t>
    </rPh>
    <phoneticPr fontId="10"/>
  </si>
  <si>
    <t>自動ドア保守点検</t>
    <rPh sb="0" eb="2">
      <t>ジドウ</t>
    </rPh>
    <rPh sb="4" eb="6">
      <t>ホシュ</t>
    </rPh>
    <rPh sb="6" eb="8">
      <t>テンケン</t>
    </rPh>
    <phoneticPr fontId="10"/>
  </si>
  <si>
    <t>空調設備保守点検</t>
    <rPh sb="0" eb="2">
      <t>クウチョウ</t>
    </rPh>
    <rPh sb="2" eb="4">
      <t>セツビ</t>
    </rPh>
    <rPh sb="4" eb="6">
      <t>ホシュ</t>
    </rPh>
    <rPh sb="6" eb="8">
      <t>テンケン</t>
    </rPh>
    <phoneticPr fontId="10"/>
  </si>
  <si>
    <t>消防用設備保守点検</t>
    <rPh sb="0" eb="3">
      <t>ショウボウヨウ</t>
    </rPh>
    <rPh sb="3" eb="5">
      <t>セツビ</t>
    </rPh>
    <rPh sb="5" eb="7">
      <t>ホシュ</t>
    </rPh>
    <rPh sb="7" eb="9">
      <t>テンケン</t>
    </rPh>
    <phoneticPr fontId="10"/>
  </si>
  <si>
    <t>ポンプ設備保守点検</t>
    <rPh sb="3" eb="5">
      <t>セツビ</t>
    </rPh>
    <rPh sb="5" eb="7">
      <t>ホシュ</t>
    </rPh>
    <rPh sb="7" eb="9">
      <t>テンケン</t>
    </rPh>
    <phoneticPr fontId="10"/>
  </si>
  <si>
    <t>ボイラー設備保守点検</t>
    <rPh sb="4" eb="6">
      <t>セツビ</t>
    </rPh>
    <rPh sb="6" eb="8">
      <t>ホシュ</t>
    </rPh>
    <rPh sb="8" eb="10">
      <t>テンケン</t>
    </rPh>
    <phoneticPr fontId="10"/>
  </si>
  <si>
    <t>舞台設備保守点検</t>
    <rPh sb="0" eb="2">
      <t>ブタイ</t>
    </rPh>
    <rPh sb="2" eb="4">
      <t>セツビ</t>
    </rPh>
    <rPh sb="4" eb="6">
      <t>ホシュ</t>
    </rPh>
    <rPh sb="6" eb="8">
      <t>テンケン</t>
    </rPh>
    <phoneticPr fontId="10"/>
  </si>
  <si>
    <t>医療用設備保守点検</t>
    <rPh sb="0" eb="3">
      <t>イリョウヨウ</t>
    </rPh>
    <rPh sb="3" eb="5">
      <t>セツビ</t>
    </rPh>
    <rPh sb="5" eb="7">
      <t>ホシュ</t>
    </rPh>
    <rPh sb="7" eb="9">
      <t>テンケン</t>
    </rPh>
    <phoneticPr fontId="10"/>
  </si>
  <si>
    <t>ピアノ調律、楽器修理</t>
    <rPh sb="3" eb="5">
      <t>チョウリツ</t>
    </rPh>
    <rPh sb="6" eb="8">
      <t>ガッキ</t>
    </rPh>
    <rPh sb="8" eb="10">
      <t>シュウリ</t>
    </rPh>
    <phoneticPr fontId="10"/>
  </si>
  <si>
    <t>通信機保守点検</t>
    <rPh sb="0" eb="3">
      <t>ツウシンキ</t>
    </rPh>
    <rPh sb="3" eb="5">
      <t>ホシュ</t>
    </rPh>
    <rPh sb="5" eb="7">
      <t>テンケン</t>
    </rPh>
    <phoneticPr fontId="10"/>
  </si>
  <si>
    <t>防災行政無線保守点検</t>
    <rPh sb="0" eb="2">
      <t>ボウサイ</t>
    </rPh>
    <rPh sb="2" eb="4">
      <t>ギョウセイ</t>
    </rPh>
    <rPh sb="4" eb="6">
      <t>ムセン</t>
    </rPh>
    <rPh sb="6" eb="8">
      <t>ホシュ</t>
    </rPh>
    <rPh sb="8" eb="10">
      <t>テンケン</t>
    </rPh>
    <phoneticPr fontId="10"/>
  </si>
  <si>
    <t>ネットワーク機器保守点検</t>
    <rPh sb="6" eb="8">
      <t>キキ</t>
    </rPh>
    <rPh sb="8" eb="10">
      <t>ホシュ</t>
    </rPh>
    <rPh sb="10" eb="12">
      <t>テンケン</t>
    </rPh>
    <phoneticPr fontId="10"/>
  </si>
  <si>
    <t>建築物環境衛生管理</t>
    <rPh sb="0" eb="3">
      <t>ケンチクブツ</t>
    </rPh>
    <rPh sb="3" eb="5">
      <t>カンキョウ</t>
    </rPh>
    <rPh sb="5" eb="7">
      <t>エイセイ</t>
    </rPh>
    <rPh sb="7" eb="9">
      <t>カンリ</t>
    </rPh>
    <phoneticPr fontId="10"/>
  </si>
  <si>
    <t>上下水施設維持管理</t>
    <rPh sb="0" eb="1">
      <t>ジョウ</t>
    </rPh>
    <rPh sb="1" eb="3">
      <t>ゲスイ</t>
    </rPh>
    <rPh sb="3" eb="5">
      <t>シセツ</t>
    </rPh>
    <rPh sb="5" eb="7">
      <t>イジ</t>
    </rPh>
    <rPh sb="7" eb="9">
      <t>カンリ</t>
    </rPh>
    <phoneticPr fontId="10"/>
  </si>
  <si>
    <t>スポーツ・文化施設管理運営</t>
    <rPh sb="5" eb="7">
      <t>ブンカ</t>
    </rPh>
    <rPh sb="7" eb="9">
      <t>シセツ</t>
    </rPh>
    <rPh sb="9" eb="11">
      <t>カンリ</t>
    </rPh>
    <rPh sb="11" eb="13">
      <t>ウンエイ</t>
    </rPh>
    <phoneticPr fontId="10"/>
  </si>
  <si>
    <t>樹木の剪定・消毒・伐採</t>
    <rPh sb="0" eb="2">
      <t>ジュモク</t>
    </rPh>
    <rPh sb="3" eb="5">
      <t>センテイ</t>
    </rPh>
    <rPh sb="6" eb="8">
      <t>ショウドク</t>
    </rPh>
    <rPh sb="9" eb="11">
      <t>バッサイ</t>
    </rPh>
    <phoneticPr fontId="10"/>
  </si>
  <si>
    <t>除草、集草、雑草処分</t>
    <rPh sb="0" eb="2">
      <t>ジョソウ</t>
    </rPh>
    <rPh sb="3" eb="5">
      <t>シュウソウ</t>
    </rPh>
    <rPh sb="6" eb="8">
      <t>ザッソウ</t>
    </rPh>
    <rPh sb="8" eb="10">
      <t>ショブン</t>
    </rPh>
    <phoneticPr fontId="10"/>
  </si>
  <si>
    <t>芝生の管理</t>
    <rPh sb="0" eb="2">
      <t>シバフ</t>
    </rPh>
    <rPh sb="3" eb="5">
      <t>カンリ</t>
    </rPh>
    <phoneticPr fontId="10"/>
  </si>
  <si>
    <t>廃棄物
収集運搬・処分</t>
  </si>
  <si>
    <t>可燃ごみ収集運搬</t>
    <rPh sb="0" eb="2">
      <t>カネン</t>
    </rPh>
    <rPh sb="4" eb="6">
      <t>シュウシュウ</t>
    </rPh>
    <rPh sb="6" eb="8">
      <t>ウンパン</t>
    </rPh>
    <phoneticPr fontId="10"/>
  </si>
  <si>
    <t>粗大ごみ収集運搬</t>
    <rPh sb="0" eb="2">
      <t>ソダイ</t>
    </rPh>
    <rPh sb="4" eb="6">
      <t>シュウシュウ</t>
    </rPh>
    <rPh sb="6" eb="8">
      <t>ウンパン</t>
    </rPh>
    <phoneticPr fontId="10"/>
  </si>
  <si>
    <t>資源ごみ買受け</t>
    <rPh sb="0" eb="2">
      <t>シゲン</t>
    </rPh>
    <rPh sb="4" eb="6">
      <t>カイウ</t>
    </rPh>
    <phoneticPr fontId="10"/>
  </si>
  <si>
    <t>特別管理産業廃棄物収集運搬</t>
    <rPh sb="0" eb="2">
      <t>トクベツ</t>
    </rPh>
    <rPh sb="2" eb="4">
      <t>カンリ</t>
    </rPh>
    <rPh sb="4" eb="6">
      <t>サンギョウ</t>
    </rPh>
    <rPh sb="6" eb="9">
      <t>ハイキブツ</t>
    </rPh>
    <rPh sb="9" eb="11">
      <t>シュウシュウ</t>
    </rPh>
    <rPh sb="11" eb="13">
      <t>ウンパン</t>
    </rPh>
    <phoneticPr fontId="10"/>
  </si>
  <si>
    <t>警備</t>
  </si>
  <si>
    <t>人的警備</t>
    <rPh sb="0" eb="2">
      <t>ジンテキ</t>
    </rPh>
    <rPh sb="2" eb="4">
      <t>ケイビ</t>
    </rPh>
    <phoneticPr fontId="10"/>
  </si>
  <si>
    <t>機械警備</t>
    <rPh sb="0" eb="2">
      <t>キカイ</t>
    </rPh>
    <rPh sb="2" eb="4">
      <t>ケイビ</t>
    </rPh>
    <phoneticPr fontId="10"/>
  </si>
  <si>
    <t>人材派遣
業務支援</t>
  </si>
  <si>
    <t>給食調理</t>
    <rPh sb="0" eb="2">
      <t>キュウショク</t>
    </rPh>
    <rPh sb="2" eb="4">
      <t>チョウリ</t>
    </rPh>
    <phoneticPr fontId="10"/>
  </si>
  <si>
    <t>介護・保健事業</t>
    <rPh sb="0" eb="2">
      <t>カイゴ</t>
    </rPh>
    <rPh sb="3" eb="5">
      <t>ホケン</t>
    </rPh>
    <rPh sb="5" eb="7">
      <t>ジギョウ</t>
    </rPh>
    <phoneticPr fontId="10"/>
  </si>
  <si>
    <t>写真
図面作成</t>
  </si>
  <si>
    <t>文化財</t>
  </si>
  <si>
    <t>文化財計画策定</t>
    <rPh sb="0" eb="3">
      <t>ブンカザイ</t>
    </rPh>
    <rPh sb="3" eb="5">
      <t>ケイカク</t>
    </rPh>
    <rPh sb="5" eb="7">
      <t>サクテイ</t>
    </rPh>
    <phoneticPr fontId="10"/>
  </si>
  <si>
    <t>発掘機材リース・レンタル</t>
    <rPh sb="0" eb="2">
      <t>ハックツ</t>
    </rPh>
    <rPh sb="2" eb="4">
      <t>キザイ</t>
    </rPh>
    <phoneticPr fontId="10"/>
  </si>
  <si>
    <t>大気測定分析、作業環境測定</t>
    <rPh sb="0" eb="2">
      <t>タイキ</t>
    </rPh>
    <rPh sb="2" eb="4">
      <t>ソクテイ</t>
    </rPh>
    <rPh sb="4" eb="6">
      <t>ブンセキ</t>
    </rPh>
    <rPh sb="7" eb="9">
      <t>サギョウ</t>
    </rPh>
    <rPh sb="9" eb="11">
      <t>カンキョウ</t>
    </rPh>
    <rPh sb="11" eb="13">
      <t>ソクテイ</t>
    </rPh>
    <phoneticPr fontId="10"/>
  </si>
  <si>
    <t>水質分析・検査</t>
    <rPh sb="0" eb="2">
      <t>スイシツ</t>
    </rPh>
    <rPh sb="2" eb="4">
      <t>ブンセキ</t>
    </rPh>
    <rPh sb="5" eb="7">
      <t>ケンサ</t>
    </rPh>
    <phoneticPr fontId="10"/>
  </si>
  <si>
    <t>浄化槽法定検査</t>
    <rPh sb="0" eb="3">
      <t>ジョウカソウ</t>
    </rPh>
    <rPh sb="3" eb="5">
      <t>ホウテイ</t>
    </rPh>
    <rPh sb="5" eb="7">
      <t>ケンサ</t>
    </rPh>
    <phoneticPr fontId="10"/>
  </si>
  <si>
    <t>食品検査</t>
    <rPh sb="0" eb="2">
      <t>ショクヒン</t>
    </rPh>
    <rPh sb="2" eb="4">
      <t>ケンサ</t>
    </rPh>
    <phoneticPr fontId="10"/>
  </si>
  <si>
    <t>臨床検査</t>
    <rPh sb="0" eb="2">
      <t>リンショウ</t>
    </rPh>
    <rPh sb="2" eb="4">
      <t>ケンサ</t>
    </rPh>
    <phoneticPr fontId="10"/>
  </si>
  <si>
    <t>学校関係検査</t>
    <rPh sb="0" eb="2">
      <t>ガッコウ</t>
    </rPh>
    <rPh sb="2" eb="4">
      <t>カンケイ</t>
    </rPh>
    <rPh sb="4" eb="6">
      <t>ケンサ</t>
    </rPh>
    <phoneticPr fontId="10"/>
  </si>
  <si>
    <t>市町村総合計画策定・支援</t>
    <rPh sb="0" eb="3">
      <t>シチョウソン</t>
    </rPh>
    <rPh sb="3" eb="5">
      <t>ソウゴウ</t>
    </rPh>
    <rPh sb="5" eb="7">
      <t>ケイカク</t>
    </rPh>
    <rPh sb="7" eb="9">
      <t>サクテイ</t>
    </rPh>
    <rPh sb="10" eb="12">
      <t>シエン</t>
    </rPh>
    <phoneticPr fontId="10"/>
  </si>
  <si>
    <t>介護・福祉関係計画策定・支援</t>
    <rPh sb="0" eb="2">
      <t>カイゴ</t>
    </rPh>
    <rPh sb="3" eb="5">
      <t>フクシ</t>
    </rPh>
    <rPh sb="5" eb="7">
      <t>カンケイ</t>
    </rPh>
    <rPh sb="7" eb="9">
      <t>ケイカク</t>
    </rPh>
    <rPh sb="9" eb="11">
      <t>サクテイ</t>
    </rPh>
    <rPh sb="12" eb="14">
      <t>シエン</t>
    </rPh>
    <phoneticPr fontId="10"/>
  </si>
  <si>
    <t>環境・景観関係計画策定・支援</t>
    <rPh sb="0" eb="2">
      <t>カンキョウ</t>
    </rPh>
    <rPh sb="3" eb="5">
      <t>ケイカン</t>
    </rPh>
    <rPh sb="5" eb="7">
      <t>カンケイ</t>
    </rPh>
    <rPh sb="7" eb="9">
      <t>ケイカク</t>
    </rPh>
    <rPh sb="9" eb="11">
      <t>サクテイ</t>
    </rPh>
    <rPh sb="12" eb="14">
      <t>シエン</t>
    </rPh>
    <phoneticPr fontId="10"/>
  </si>
  <si>
    <t>土木積算システム構築・保守</t>
    <rPh sb="0" eb="2">
      <t>ドボク</t>
    </rPh>
    <rPh sb="2" eb="4">
      <t>セキサン</t>
    </rPh>
    <rPh sb="8" eb="10">
      <t>コウチク</t>
    </rPh>
    <rPh sb="11" eb="13">
      <t>ホシュ</t>
    </rPh>
    <phoneticPr fontId="10"/>
  </si>
  <si>
    <t>病院関係システム構築・保守</t>
    <rPh sb="0" eb="2">
      <t>ビョウイン</t>
    </rPh>
    <rPh sb="2" eb="4">
      <t>カンケイ</t>
    </rPh>
    <rPh sb="8" eb="10">
      <t>コウチク</t>
    </rPh>
    <rPh sb="11" eb="13">
      <t>ホシュ</t>
    </rPh>
    <phoneticPr fontId="10"/>
  </si>
  <si>
    <t>図書館・教育関係等システム構築・保守</t>
    <rPh sb="0" eb="3">
      <t>トショカン</t>
    </rPh>
    <rPh sb="4" eb="6">
      <t>キョウイク</t>
    </rPh>
    <rPh sb="6" eb="8">
      <t>カンケイ</t>
    </rPh>
    <rPh sb="8" eb="9">
      <t>トウ</t>
    </rPh>
    <rPh sb="13" eb="15">
      <t>コウチク</t>
    </rPh>
    <rPh sb="16" eb="18">
      <t>ホシュ</t>
    </rPh>
    <phoneticPr fontId="10"/>
  </si>
  <si>
    <t>修繕</t>
  </si>
  <si>
    <t>土木関係修繕</t>
    <rPh sb="0" eb="2">
      <t>ドボク</t>
    </rPh>
    <rPh sb="2" eb="4">
      <t>カンケイ</t>
    </rPh>
    <rPh sb="4" eb="6">
      <t>シュウゼン</t>
    </rPh>
    <phoneticPr fontId="10"/>
  </si>
  <si>
    <t>建築物関係修繕</t>
    <rPh sb="0" eb="2">
      <t>ケンチク</t>
    </rPh>
    <rPh sb="2" eb="3">
      <t>ブツ</t>
    </rPh>
    <rPh sb="3" eb="5">
      <t>カンケイ</t>
    </rPh>
    <rPh sb="5" eb="7">
      <t>シュウゼン</t>
    </rPh>
    <phoneticPr fontId="10"/>
  </si>
  <si>
    <t>電気・通信関係修繕</t>
    <rPh sb="0" eb="2">
      <t>デンキ</t>
    </rPh>
    <rPh sb="3" eb="5">
      <t>ツウシン</t>
    </rPh>
    <rPh sb="5" eb="7">
      <t>カンケイ</t>
    </rPh>
    <rPh sb="7" eb="9">
      <t>シュウゼン</t>
    </rPh>
    <phoneticPr fontId="10"/>
  </si>
  <si>
    <t>塗装・防水修繕</t>
    <rPh sb="0" eb="2">
      <t>トソウ</t>
    </rPh>
    <rPh sb="3" eb="5">
      <t>ボウスイ</t>
    </rPh>
    <rPh sb="5" eb="7">
      <t>シュウゼン</t>
    </rPh>
    <phoneticPr fontId="10"/>
  </si>
  <si>
    <t>機械器具修繕</t>
    <rPh sb="0" eb="2">
      <t>キカイ</t>
    </rPh>
    <rPh sb="2" eb="4">
      <t>キグ</t>
    </rPh>
    <rPh sb="4" eb="6">
      <t>シュウゼン</t>
    </rPh>
    <phoneticPr fontId="10"/>
  </si>
  <si>
    <t>上下水管修繕</t>
    <rPh sb="0" eb="2">
      <t>ジョウゲ</t>
    </rPh>
    <rPh sb="2" eb="4">
      <t>スイカン</t>
    </rPh>
    <rPh sb="4" eb="6">
      <t>シュウゼン</t>
    </rPh>
    <phoneticPr fontId="10"/>
  </si>
  <si>
    <r>
      <t>その他修繕</t>
    </r>
    <r>
      <rPr>
        <sz val="11"/>
        <color rgb="FFFF0000"/>
        <rFont val="ＭＳ ゴシック"/>
        <family val="3"/>
        <charset val="128"/>
      </rPr>
      <t>*1</t>
    </r>
    <rPh sb="2" eb="3">
      <t>タ</t>
    </rPh>
    <rPh sb="3" eb="5">
      <t>シュウゼン</t>
    </rPh>
    <phoneticPr fontId="10"/>
  </si>
  <si>
    <t>企画・広報</t>
  </si>
  <si>
    <t>その他役務</t>
    <rPh sb="2" eb="3">
      <t>タ</t>
    </rPh>
    <rPh sb="3" eb="5">
      <t>エキム</t>
    </rPh>
    <phoneticPr fontId="24"/>
  </si>
  <si>
    <t>床清掃、床ワックス、窓ガラス清掃、トイレ清掃</t>
  </si>
  <si>
    <t>貯水槽清掃、配水池清掃、浄化槽清掃</t>
  </si>
  <si>
    <t>配水管内清掃、汚水管内清掃</t>
  </si>
  <si>
    <t>衣類、シーツ等クリーニング</t>
  </si>
  <si>
    <t>事務用機器保守</t>
  </si>
  <si>
    <t>自家用電気工作物保安保守点検</t>
  </si>
  <si>
    <t>害虫害獣駆除・防除、白蟻駆除・防除、菌・カビ防除等</t>
  </si>
  <si>
    <t>資源ごみ買受け</t>
    <phoneticPr fontId="10"/>
  </si>
  <si>
    <t>一般廃棄物処分</t>
    <rPh sb="0" eb="2">
      <t>イッパン</t>
    </rPh>
    <rPh sb="5" eb="7">
      <t>ショブン</t>
    </rPh>
    <phoneticPr fontId="2"/>
  </si>
  <si>
    <t>産業廃棄物処分</t>
    <rPh sb="5" eb="7">
      <t>ショブン</t>
    </rPh>
    <phoneticPr fontId="2"/>
  </si>
  <si>
    <t>人員による警備</t>
  </si>
  <si>
    <t>機械による警備</t>
  </si>
  <si>
    <t>荷物運送</t>
  </si>
  <si>
    <t>貸倉庫業等</t>
  </si>
  <si>
    <t>貸切バス運転、貸切乗用車運転</t>
  </si>
  <si>
    <t>旅行の企画・手配・補助</t>
  </si>
  <si>
    <t>一般事務員派遣</t>
    <rPh sb="0" eb="2">
      <t>イッパン</t>
    </rPh>
    <rPh sb="2" eb="4">
      <t>ジム</t>
    </rPh>
    <rPh sb="4" eb="5">
      <t>イン</t>
    </rPh>
    <rPh sb="5" eb="7">
      <t>ハケン</t>
    </rPh>
    <phoneticPr fontId="2"/>
  </si>
  <si>
    <t>庁舎電話交換、総合受付・案内</t>
  </si>
  <si>
    <t>コールセンター業務</t>
  </si>
  <si>
    <t>研修会等の講師派遣</t>
  </si>
  <si>
    <t>外国語指導者派遣</t>
  </si>
  <si>
    <t>ＩＣＴ支援業務</t>
    <rPh sb="3" eb="5">
      <t>シエン</t>
    </rPh>
    <rPh sb="5" eb="7">
      <t>ギョウム</t>
    </rPh>
    <phoneticPr fontId="2"/>
  </si>
  <si>
    <t>記念写真撮影、旅行写真撮影</t>
  </si>
  <si>
    <t>航空写真撮影</t>
  </si>
  <si>
    <t>管内図・都市計画図・道路網図作成</t>
  </si>
  <si>
    <t>埋蔵文化財発掘調査、遺物実測</t>
  </si>
  <si>
    <t>収蔵庫くん蒸、収蔵庫環境調査</t>
  </si>
  <si>
    <t>文化財修復・復元</t>
  </si>
  <si>
    <t>文化財関係計画策定・支援</t>
  </si>
  <si>
    <t>文化財航空写真撮影、文化財図面作成</t>
  </si>
  <si>
    <t>発掘機材リース・レンタル</t>
  </si>
  <si>
    <t>食品成分分析、菌・残留農薬等検査</t>
    <phoneticPr fontId="10"/>
  </si>
  <si>
    <t>血液学的検査、生化学的検査、微生物学的検査</t>
    <phoneticPr fontId="10"/>
  </si>
  <si>
    <t>学力検査、知能検査、スポーツテスト、心理検査</t>
    <phoneticPr fontId="10"/>
  </si>
  <si>
    <t>土壌分析、悪臭測定等</t>
    <phoneticPr fontId="10"/>
  </si>
  <si>
    <t>市場調査、企業調査、意識調査(人が対象の調査)</t>
  </si>
  <si>
    <t>森林調査、海洋調査(人以外が対象の調査)</t>
  </si>
  <si>
    <t>固定資産等家屋調査・評価</t>
  </si>
  <si>
    <t>水管漏水調査等</t>
  </si>
  <si>
    <t>下水管渠内テレビカメラ調査</t>
  </si>
  <si>
    <t>不動産鑑定評価業務</t>
    <rPh sb="0" eb="3">
      <t>フドウサン</t>
    </rPh>
    <rPh sb="3" eb="5">
      <t>カンテイ</t>
    </rPh>
    <rPh sb="5" eb="7">
      <t>ヒョウカ</t>
    </rPh>
    <rPh sb="7" eb="9">
      <t>ギョウム</t>
    </rPh>
    <phoneticPr fontId="2"/>
  </si>
  <si>
    <t>レセプト点検、保健指導業務等</t>
  </si>
  <si>
    <t>病院の物流・カルテ・会計等システム構築・保守</t>
  </si>
  <si>
    <t>図書館・教育・文書・国保等システム構築・保守</t>
  </si>
  <si>
    <t>議事録・地図・資料等電子化</t>
  </si>
  <si>
    <t>会議録作成、速記、テープ起こし等</t>
  </si>
  <si>
    <t>道路側溝修繕、舗装修繕、法面修復、安全施設修繕</t>
  </si>
  <si>
    <t>屋根修繕、壁修繕、床修繕</t>
  </si>
  <si>
    <t>空調機修繕、電気設備修繕、通信設備修繕</t>
  </si>
  <si>
    <t>塗装面・防水面の修復</t>
  </si>
  <si>
    <t>ポンプ修繕</t>
  </si>
  <si>
    <t>上下水管修繕、浄化槽修繕</t>
  </si>
  <si>
    <t>キズ修復、凹み修復、タイヤ交換</t>
  </si>
  <si>
    <t>その他修繕</t>
    <rPh sb="2" eb="3">
      <t>タ</t>
    </rPh>
    <rPh sb="3" eb="5">
      <t>シュウゼン</t>
    </rPh>
    <phoneticPr fontId="2"/>
  </si>
  <si>
    <t>TVCM製作・広報、ビデオ製作・広報</t>
  </si>
  <si>
    <t>イベント企画・運営・会場設営</t>
  </si>
  <si>
    <t>ＰＲ用品・イベント配布物</t>
  </si>
  <si>
    <t>201</t>
    <phoneticPr fontId="10"/>
  </si>
  <si>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</si>
  <si>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</si>
  <si>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</si>
  <si>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</si>
  <si>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</si>
  <si>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</si>
  <si>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</si>
  <si>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</si>
  <si>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</si>
  <si>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</si>
  <si>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</si>
  <si>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</si>
  <si>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</si>
  <si>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</si>
  <si>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</si>
  <si>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</si>
  <si>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</si>
  <si>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</si>
  <si>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</si>
  <si>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</si>
  <si>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</si>
  <si>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</si>
  <si>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</si>
  <si>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</si>
  <si>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</si>
  <si>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</si>
  <si>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</si>
  <si>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</si>
  <si>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</si>
  <si>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</si>
  <si>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</si>
  <si>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</si>
  <si>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</si>
  <si>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</si>
  <si>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</si>
  <si>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</si>
  <si>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</si>
  <si>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</si>
  <si>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</si>
  <si>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</si>
  <si>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</si>
  <si>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</si>
  <si>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</si>
  <si>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</si>
  <si>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</si>
  <si>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</si>
  <si>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</si>
  <si>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</si>
  <si>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</si>
  <si>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</si>
  <si>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</si>
  <si>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</si>
  <si>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</si>
  <si>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</si>
  <si>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</si>
  <si>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</si>
  <si>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</si>
  <si>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</si>
  <si>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</si>
  <si>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</si>
  <si>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</si>
  <si>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</si>
  <si>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</si>
  <si>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</si>
  <si>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</si>
  <si>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</si>
  <si>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</si>
  <si>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</si>
  <si>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</si>
  <si>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</si>
  <si>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</si>
  <si>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</si>
  <si>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</si>
  <si>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</si>
  <si>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</si>
  <si>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</si>
  <si>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</si>
  <si>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</si>
  <si>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</si>
  <si>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</si>
  <si>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</si>
  <si>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</si>
  <si>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</si>
  <si>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</si>
  <si>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</si>
  <si>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</si>
  <si>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</si>
  <si>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</si>
  <si>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</si>
  <si>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</si>
  <si>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</si>
  <si>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</si>
  <si>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</si>
  <si>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</si>
  <si>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</si>
  <si>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</si>
  <si>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</si>
  <si>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</si>
  <si>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</si>
  <si>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</si>
  <si>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</si>
  <si>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</si>
  <si>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</si>
  <si>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</si>
  <si>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</si>
  <si>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r>
      <rPr>
        <sz val="11"/>
        <rFont val="ＭＳ ゴシック"/>
        <family val="3"/>
        <charset val="128"/>
      </rPr>
      <t>その他</t>
    </r>
    <r>
      <rPr>
        <sz val="11"/>
        <color rgb="FFFF0000"/>
        <rFont val="ＭＳ ゴシック"/>
        <family val="3"/>
        <charset val="128"/>
      </rPr>
      <t>*1</t>
    </r>
    <rPh sb="2" eb="3">
      <t>タ</t>
    </rPh>
    <phoneticPr fontId="10"/>
  </si>
  <si>
    <t>翻訳、通訳</t>
    <rPh sb="3" eb="5">
      <t>ツウヤク</t>
    </rPh>
    <phoneticPr fontId="10"/>
  </si>
  <si>
    <r>
      <rPr>
        <sz val="11"/>
        <rFont val="ＭＳ ゴシック"/>
        <family val="3"/>
        <charset val="128"/>
      </rPr>
      <t>その他設備保守点検</t>
    </r>
    <r>
      <rPr>
        <sz val="11"/>
        <color rgb="FFFF0000"/>
        <rFont val="ＭＳ ゴシック"/>
        <family val="3"/>
        <charset val="128"/>
      </rPr>
      <t>*1</t>
    </r>
    <rPh sb="2" eb="3">
      <t>タ</t>
    </rPh>
    <rPh sb="3" eb="5">
      <t>セツビ</t>
    </rPh>
    <rPh sb="5" eb="7">
      <t>ホシュ</t>
    </rPh>
    <rPh sb="7" eb="9">
      <t>テンケン</t>
    </rPh>
    <phoneticPr fontId="10"/>
  </si>
  <si>
    <r>
      <rPr>
        <sz val="11"/>
        <rFont val="ＭＳ ゴシック"/>
        <family val="3"/>
        <charset val="128"/>
      </rPr>
      <t>その他施設等維持管理運営</t>
    </r>
    <r>
      <rPr>
        <sz val="11"/>
        <color rgb="FFFF0000"/>
        <rFont val="ＭＳ ゴシック"/>
        <family val="3"/>
        <charset val="128"/>
      </rPr>
      <t>*1</t>
    </r>
    <rPh sb="2" eb="3">
      <t>タ</t>
    </rPh>
    <rPh sb="3" eb="5">
      <t>シセツ</t>
    </rPh>
    <rPh sb="5" eb="6">
      <t>トウ</t>
    </rPh>
    <rPh sb="6" eb="8">
      <t>イジ</t>
    </rPh>
    <rPh sb="8" eb="10">
      <t>カンリ</t>
    </rPh>
    <rPh sb="10" eb="12">
      <t>ウンエイ</t>
    </rPh>
    <phoneticPr fontId="10"/>
  </si>
  <si>
    <t>翻訳、通訳</t>
    <rPh sb="0" eb="2">
      <t>ホンヤク</t>
    </rPh>
    <rPh sb="3" eb="5">
      <t>ツウヤク</t>
    </rPh>
    <phoneticPr fontId="10"/>
  </si>
  <si>
    <r>
      <rPr>
        <sz val="11"/>
        <rFont val="ＭＳ ゴシック"/>
        <family val="3"/>
        <charset val="128"/>
      </rPr>
      <t>その他事業</t>
    </r>
    <r>
      <rPr>
        <sz val="11"/>
        <color rgb="FFFF0000"/>
        <rFont val="ＭＳ ゴシック"/>
        <family val="3"/>
        <charset val="128"/>
      </rPr>
      <t>*1</t>
    </r>
    <rPh sb="2" eb="3">
      <t>タ</t>
    </rPh>
    <rPh sb="3" eb="5">
      <t>ジギョウ</t>
    </rPh>
    <phoneticPr fontId="10"/>
  </si>
  <si>
    <r>
      <rPr>
        <sz val="11"/>
        <rFont val="ＭＳ ゴシック"/>
        <family val="3"/>
        <charset val="128"/>
      </rPr>
      <t>その他検査</t>
    </r>
    <r>
      <rPr>
        <sz val="11"/>
        <color rgb="FFFF0000"/>
        <rFont val="ＭＳ ゴシック"/>
        <family val="3"/>
        <charset val="128"/>
      </rPr>
      <t>*1</t>
    </r>
    <rPh sb="2" eb="3">
      <t>タ</t>
    </rPh>
    <rPh sb="3" eb="5">
      <t>ケンサ</t>
    </rPh>
    <phoneticPr fontId="10"/>
  </si>
  <si>
    <r>
      <rPr>
        <sz val="11"/>
        <rFont val="ＭＳ ゴシック"/>
        <family val="3"/>
        <charset val="128"/>
      </rPr>
      <t>その他地域活性化・行財政改革計画策定・支援</t>
    </r>
    <r>
      <rPr>
        <sz val="11"/>
        <color rgb="FFFF0000"/>
        <rFont val="ＭＳ ゴシック"/>
        <family val="3"/>
        <charset val="128"/>
      </rPr>
      <t>*1</t>
    </r>
    <rPh sb="2" eb="3">
      <t>タ</t>
    </rPh>
    <rPh sb="3" eb="5">
      <t>チイキ</t>
    </rPh>
    <rPh sb="5" eb="8">
      <t>カッセイカ</t>
    </rPh>
    <rPh sb="9" eb="12">
      <t>ギョウザイセイ</t>
    </rPh>
    <rPh sb="12" eb="14">
      <t>カイカク</t>
    </rPh>
    <rPh sb="14" eb="16">
      <t>ケイカク</t>
    </rPh>
    <rPh sb="16" eb="18">
      <t>サクテイ</t>
    </rPh>
    <rPh sb="19" eb="21">
      <t>シエン</t>
    </rPh>
    <phoneticPr fontId="10"/>
  </si>
  <si>
    <t>清掃関連</t>
  </si>
  <si>
    <t>警備関連</t>
  </si>
  <si>
    <t>ビル管理関連</t>
  </si>
  <si>
    <t>電気設備関連</t>
  </si>
  <si>
    <t>機械設備関連</t>
  </si>
  <si>
    <t>その他</t>
    <rPh sb="2" eb="3">
      <t>タ</t>
    </rPh>
    <phoneticPr fontId="5"/>
  </si>
  <si>
    <t>区分</t>
    <rPh sb="0" eb="2">
      <t>クブン</t>
    </rPh>
    <phoneticPr fontId="10"/>
  </si>
  <si>
    <r>
      <t xml:space="preserve">区分、資格名称及び人数を入力してください。なお、１人が複数の資格を有する場合は、重複して入力してください。
区分欄はリストから選択してください。
</t>
    </r>
    <r>
      <rPr>
        <sz val="10"/>
        <color rgb="FFFF0000"/>
        <rFont val="ＭＳ ゴシック"/>
        <family val="3"/>
        <charset val="128"/>
      </rPr>
      <t>*1</t>
    </r>
    <r>
      <rPr>
        <sz val="10"/>
        <color theme="1" tint="4.9989318521683403E-2"/>
        <rFont val="ＭＳ ゴシック"/>
        <family val="3"/>
        <charset val="128"/>
      </rPr>
      <t>事業所区分について
　・益城町管内…益城町本店及び益城町営業所
　・熊本県内……益城町管内の本店及び営業所を除く、熊本県内の本店及び営業所
　・左記以外……熊本県外の本店及び営業所</t>
    </r>
    <rPh sb="0" eb="2">
      <t>クブン</t>
    </rPh>
    <rPh sb="3" eb="5">
      <t>シカク</t>
    </rPh>
    <rPh sb="5" eb="7">
      <t>メイショウ</t>
    </rPh>
    <rPh sb="7" eb="8">
      <t>オヨ</t>
    </rPh>
    <rPh sb="9" eb="11">
      <t>ニンズウ</t>
    </rPh>
    <rPh sb="12" eb="14">
      <t>ニュウリョク</t>
    </rPh>
    <rPh sb="44" eb="46">
      <t>ニュウリョク</t>
    </rPh>
    <rPh sb="54" eb="56">
      <t>クブン</t>
    </rPh>
    <rPh sb="56" eb="57">
      <t>ラン</t>
    </rPh>
    <rPh sb="63" eb="65">
      <t>センタク</t>
    </rPh>
    <rPh sb="75" eb="78">
      <t>ジギョウショ</t>
    </rPh>
    <rPh sb="78" eb="80">
      <t>クブン</t>
    </rPh>
    <phoneticPr fontId="5"/>
  </si>
  <si>
    <t>検査・調査・計画</t>
    <phoneticPr fontId="10"/>
  </si>
  <si>
    <t>43_益城町</t>
  </si>
  <si>
    <t>品目例</t>
    <rPh sb="0" eb="3">
      <t>ヒンモクレイ</t>
    </rPh>
    <phoneticPr fontId="10"/>
  </si>
  <si>
    <t>品目例</t>
    <rPh sb="0" eb="2">
      <t>ヒンモク</t>
    </rPh>
    <rPh sb="2" eb="3">
      <t>レイ</t>
    </rPh>
    <phoneticPr fontId="10"/>
  </si>
  <si>
    <t>Ver.7.0.1</t>
    <phoneticPr fontId="5"/>
  </si>
  <si>
    <t>7.0.1</t>
  </si>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</sst>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
      <b/>
      <sz val="15"/>
      <color theme="3"/>
      <name val="ＭＳ Ｐゴシック"/>
      <family val="2"/>
      <charset val="128"/>
      <scheme val="minor"/>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F00"/>
        <bgColor indexed="64"/>
      </patternFill>
    </fill>
  </fills>
  <borders count="7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9">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3" xfId="0" applyNumberFormat="1" applyFont="1" applyFill="1" applyBorder="1" applyAlignment="1" applyProtection="1">
      <alignment horizontal="left" vertical="center"/>
      <protection locked="0"/>
    </xf>
    <xf numFmtId="49" fontId="19" fillId="2" borderId="50" xfId="2" applyNumberFormat="1"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center" vertical="center"/>
      <protection locked="0"/>
    </xf>
    <xf numFmtId="49" fontId="19" fillId="2" borderId="51" xfId="2" applyNumberFormat="1" applyFont="1" applyFill="1" applyBorder="1" applyAlignment="1" applyProtection="1">
      <alignment horizontal="center" vertical="center"/>
      <protection locked="0"/>
    </xf>
    <xf numFmtId="49" fontId="19" fillId="2" borderId="66" xfId="2" applyNumberFormat="1" applyFont="1" applyFill="1" applyBorder="1" applyAlignment="1" applyProtection="1">
      <alignment horizontal="center" vertical="center"/>
      <protection locked="0"/>
    </xf>
    <xf numFmtId="49" fontId="19" fillId="2" borderId="63" xfId="2" applyNumberFormat="1" applyFont="1" applyFill="1" applyBorder="1" applyAlignment="1" applyProtection="1">
      <alignment horizontal="center" vertical="center"/>
      <protection locked="0"/>
    </xf>
    <xf numFmtId="49" fontId="19" fillId="2" borderId="65" xfId="2" applyNumberFormat="1" applyFont="1" applyFill="1" applyBorder="1" applyAlignment="1" applyProtection="1">
      <alignment horizontal="center" vertical="center"/>
      <protection locked="0"/>
    </xf>
    <xf numFmtId="38" fontId="19" fillId="2" borderId="10" xfId="18" applyFont="1" applyFill="1" applyBorder="1" applyAlignment="1" applyProtection="1">
      <alignment horizontal="right" vertical="center"/>
      <protection locked="0"/>
    </xf>
    <xf numFmtId="38" fontId="19" fillId="2" borderId="31" xfId="18" applyFont="1" applyFill="1" applyBorder="1" applyAlignment="1" applyProtection="1">
      <alignment horizontal="right" vertical="center"/>
      <protection locked="0"/>
    </xf>
    <xf numFmtId="49" fontId="19" fillId="2" borderId="8" xfId="2" applyNumberFormat="1" applyFont="1" applyFill="1" applyBorder="1" applyAlignment="1" applyProtection="1">
      <alignment horizontal="left" vertical="center" wrapText="1"/>
      <protection locked="0"/>
    </xf>
    <xf numFmtId="0" fontId="19" fillId="2" borderId="9" xfId="2" applyFont="1" applyFill="1" applyBorder="1" applyAlignment="1" applyProtection="1">
      <alignment horizontal="left" vertical="center" wrapText="1"/>
      <protection locked="0"/>
    </xf>
    <xf numFmtId="0" fontId="19" fillId="2" borderId="10" xfId="2" applyFont="1" applyFill="1" applyBorder="1" applyAlignment="1" applyProtection="1">
      <alignment horizontal="left" vertical="center" wrapText="1"/>
      <protection locked="0"/>
    </xf>
    <xf numFmtId="49" fontId="19" fillId="2" borderId="44" xfId="2" applyNumberFormat="1" applyFont="1" applyFill="1" applyBorder="1" applyAlignment="1" applyProtection="1">
      <alignment horizontal="left" vertical="center" wrapText="1"/>
      <protection locked="0"/>
    </xf>
    <xf numFmtId="0" fontId="19" fillId="2" borderId="1" xfId="2" applyFont="1" applyFill="1" applyBorder="1" applyAlignment="1" applyProtection="1">
      <alignment horizontal="left" vertical="center" wrapText="1"/>
      <protection locked="0"/>
    </xf>
    <xf numFmtId="0" fontId="19" fillId="2" borderId="45" xfId="2" applyFont="1" applyFill="1" applyBorder="1" applyAlignment="1" applyProtection="1">
      <alignment horizontal="left" vertical="center" wrapText="1"/>
      <protection locked="0"/>
    </xf>
    <xf numFmtId="49" fontId="19" fillId="2" borderId="5" xfId="2" applyNumberFormat="1" applyFont="1" applyFill="1" applyBorder="1" applyAlignment="1" applyProtection="1">
      <alignment horizontal="left" vertical="center" wrapText="1"/>
      <protection locked="0"/>
    </xf>
    <xf numFmtId="0" fontId="19" fillId="2" borderId="6" xfId="2" applyFont="1" applyFill="1" applyBorder="1" applyAlignment="1" applyProtection="1">
      <alignment horizontal="left" vertical="center" wrapText="1"/>
      <protection locked="0"/>
    </xf>
    <xf numFmtId="0" fontId="19" fillId="2" borderId="31" xfId="2" applyFont="1" applyFill="1" applyBorder="1" applyAlignment="1" applyProtection="1">
      <alignment horizontal="left" vertical="center" wrapText="1"/>
      <protection locked="0"/>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31" xfId="0" applyNumberFormat="1" applyFont="1" applyFill="1" applyBorder="1" applyAlignment="1" applyProtection="1">
      <alignment horizontal="left" vertical="center"/>
      <protection locked="0"/>
    </xf>
    <xf numFmtId="14" fontId="19" fillId="2" borderId="5" xfId="0" applyNumberFormat="1" applyFont="1" applyFill="1" applyBorder="1" applyAlignment="1" applyProtection="1">
      <alignment horizontal="left" vertical="center"/>
      <protection locked="0"/>
    </xf>
    <xf numFmtId="177" fontId="19" fillId="2" borderId="6" xfId="0" applyNumberFormat="1" applyFont="1" applyFill="1" applyBorder="1" applyAlignment="1" applyProtection="1">
      <alignment horizontal="left" vertical="center"/>
      <protection locked="0"/>
    </xf>
    <xf numFmtId="14" fontId="19" fillId="2" borderId="6"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49" fontId="19" fillId="2" borderId="31" xfId="0" applyNumberFormat="1" applyFont="1" applyFill="1" applyBorder="1" applyAlignment="1" applyProtection="1">
      <alignment horizontal="left" vertical="center" wrapText="1"/>
      <protection locked="0"/>
    </xf>
    <xf numFmtId="49" fontId="19" fillId="2" borderId="8" xfId="0" applyNumberFormat="1" applyFont="1" applyFill="1" applyBorder="1" applyAlignment="1" applyProtection="1">
      <alignment horizontal="left" vertical="center" wrapText="1"/>
      <protection locked="0"/>
    </xf>
    <xf numFmtId="49" fontId="19" fillId="2" borderId="9" xfId="0" applyNumberFormat="1" applyFont="1" applyFill="1" applyBorder="1" applyAlignment="1" applyProtection="1">
      <alignment horizontal="left" vertical="center" wrapText="1"/>
      <protection locked="0"/>
    </xf>
    <xf numFmtId="49" fontId="19" fillId="2" borderId="10" xfId="0" applyNumberFormat="1" applyFont="1" applyFill="1" applyBorder="1" applyAlignment="1" applyProtection="1">
      <alignment horizontal="left" vertical="center" wrapText="1"/>
      <protection locked="0"/>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14" fontId="19" fillId="2" borderId="9" xfId="0" applyNumberFormat="1" applyFont="1" applyFill="1" applyBorder="1" applyAlignment="1" applyProtection="1">
      <alignment horizontal="left" vertical="center"/>
      <protection locked="0"/>
    </xf>
    <xf numFmtId="177" fontId="19" fillId="2" borderId="10" xfId="0" applyNumberFormat="1" applyFont="1" applyFill="1" applyBorder="1" applyAlignment="1" applyProtection="1">
      <alignment horizontal="left" vertical="center"/>
      <protection locked="0"/>
    </xf>
    <xf numFmtId="38" fontId="19" fillId="2" borderId="39" xfId="18" applyFont="1" applyFill="1" applyBorder="1" applyAlignment="1" applyProtection="1">
      <alignment horizontal="right" vertical="center"/>
      <protection locked="0"/>
    </xf>
    <xf numFmtId="49" fontId="19" fillId="2" borderId="30"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39" xfId="0" applyNumberFormat="1" applyFont="1" applyFill="1" applyBorder="1" applyAlignment="1" applyProtection="1">
      <alignment horizontal="left" vertical="center"/>
      <protection locked="0"/>
    </xf>
    <xf numFmtId="14" fontId="19" fillId="2" borderId="30"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 xfId="0" applyNumberFormat="1" applyFont="1" applyFill="1" applyBorder="1" applyAlignment="1" applyProtection="1">
      <alignment horizontal="left" vertical="center"/>
      <protection locked="0"/>
    </xf>
    <xf numFmtId="14" fontId="19" fillId="2" borderId="22" xfId="0" applyNumberFormat="1" applyFont="1" applyFill="1" applyBorder="1" applyAlignment="1" applyProtection="1">
      <alignment horizontal="lef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14" fontId="19" fillId="2" borderId="36"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45" xfId="1" applyNumberFormat="1" applyFont="1" applyFill="1" applyBorder="1" applyAlignment="1" applyProtection="1">
      <alignment horizontal="right" vertical="center"/>
      <protection locked="0"/>
    </xf>
    <xf numFmtId="38" fontId="19" fillId="2" borderId="44"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38" fontId="19" fillId="2" borderId="45"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49" fontId="19" fillId="2" borderId="12"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34"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5"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6"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6"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6"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49" fontId="19" fillId="2" borderId="30" xfId="0" applyNumberFormat="1" applyFont="1" applyFill="1" applyBorder="1" applyAlignment="1" applyProtection="1">
      <alignment horizontal="left" vertical="center" wrapText="1"/>
      <protection locked="0"/>
    </xf>
    <xf numFmtId="49" fontId="19" fillId="2" borderId="3" xfId="0" applyNumberFormat="1" applyFont="1" applyFill="1" applyBorder="1" applyAlignment="1" applyProtection="1">
      <alignment horizontal="left" vertical="center" wrapText="1"/>
      <protection locked="0"/>
    </xf>
    <xf numFmtId="49" fontId="19" fillId="2" borderId="39" xfId="0" applyNumberFormat="1" applyFont="1" applyFill="1" applyBorder="1" applyAlignment="1" applyProtection="1">
      <alignment horizontal="left" vertical="center"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horizontal="lef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7"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4"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5"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5"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5"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0" xfId="0" applyFont="1" applyAlignment="1" applyProtection="1">
      <alignment vertical="center" wrapText="1"/>
    </xf>
    <xf numFmtId="0" fontId="4" fillId="0" borderId="20" xfId="2" applyFont="1" applyBorder="1" applyProtection="1">
      <alignment vertical="center"/>
    </xf>
    <xf numFmtId="0" fontId="4" fillId="0" borderId="45" xfId="2" applyFont="1" applyBorder="1" applyProtection="1">
      <alignment vertical="center"/>
    </xf>
    <xf numFmtId="0" fontId="4" fillId="0" borderId="44" xfId="2" applyFont="1" applyBorder="1" applyProtection="1">
      <alignment vertical="center"/>
    </xf>
    <xf numFmtId="0" fontId="4" fillId="0" borderId="1" xfId="2" applyFont="1" applyBorder="1" applyProtection="1">
      <alignment vertical="center"/>
    </xf>
    <xf numFmtId="0" fontId="4" fillId="0" borderId="63" xfId="2" applyFont="1" applyBorder="1" applyAlignment="1" applyProtection="1">
      <alignment horizontal="center" vertical="center"/>
    </xf>
    <xf numFmtId="0" fontId="19" fillId="0" borderId="44" xfId="0" applyFont="1" applyBorder="1" applyProtection="1">
      <alignment vertical="center"/>
    </xf>
    <xf numFmtId="0" fontId="19" fillId="0" borderId="1" xfId="0" applyFont="1" applyBorder="1" applyProtection="1">
      <alignment vertical="center"/>
    </xf>
    <xf numFmtId="0" fontId="19" fillId="0" borderId="2" xfId="0" applyFont="1" applyBorder="1" applyProtection="1">
      <alignment vertical="center"/>
    </xf>
    <xf numFmtId="183" fontId="4" fillId="0" borderId="0" xfId="2" applyNumberFormat="1" applyFont="1" applyProtection="1">
      <alignment vertical="center"/>
    </xf>
    <xf numFmtId="0" fontId="4" fillId="0" borderId="64" xfId="0" applyFont="1" applyBorder="1" applyAlignment="1" applyProtection="1">
      <alignment horizontal="left" vertical="top" wrapText="1"/>
    </xf>
    <xf numFmtId="0" fontId="4" fillId="0" borderId="50" xfId="0" applyFont="1" applyBorder="1" applyAlignment="1" applyProtection="1">
      <alignment horizontal="left" vertical="top" wrapText="1"/>
    </xf>
    <xf numFmtId="49" fontId="4" fillId="0" borderId="50" xfId="0" applyNumberFormat="1" applyFont="1" applyBorder="1" applyAlignment="1" applyProtection="1">
      <alignment horizontal="center" vertical="center"/>
    </xf>
    <xf numFmtId="0" fontId="4" fillId="0" borderId="50" xfId="0" applyFont="1" applyBorder="1" applyAlignment="1" applyProtection="1">
      <alignment horizontal="left" vertical="center"/>
    </xf>
    <xf numFmtId="0" fontId="4" fillId="4" borderId="50" xfId="2" applyFont="1" applyFill="1" applyBorder="1" applyAlignment="1" applyProtection="1">
      <alignment vertical="center" wrapText="1"/>
    </xf>
    <xf numFmtId="49" fontId="18" fillId="0" borderId="50" xfId="0" applyNumberFormat="1" applyFont="1" applyBorder="1" applyAlignment="1" applyProtection="1">
      <alignment vertical="center" wrapText="1"/>
    </xf>
    <xf numFmtId="49" fontId="18" fillId="0" borderId="62" xfId="0" applyNumberFormat="1" applyFont="1" applyBorder="1" applyAlignment="1" applyProtection="1">
      <alignment vertical="center" wrapText="1"/>
    </xf>
    <xf numFmtId="0" fontId="4" fillId="0" borderId="53" xfId="0" applyFont="1" applyBorder="1" applyAlignment="1" applyProtection="1">
      <alignment horizontal="left" vertical="top" wrapText="1"/>
    </xf>
    <xf numFmtId="0" fontId="4" fillId="0" borderId="46" xfId="0" applyFont="1" applyBorder="1" applyAlignment="1" applyProtection="1">
      <alignment horizontal="left" vertical="top" wrapText="1"/>
    </xf>
    <xf numFmtId="0" fontId="4" fillId="0" borderId="46" xfId="0" applyFont="1" applyBorder="1" applyAlignment="1" applyProtection="1">
      <alignment horizontal="left" vertical="center"/>
    </xf>
    <xf numFmtId="0" fontId="4" fillId="4" borderId="46" xfId="2" applyFont="1" applyFill="1" applyBorder="1" applyAlignment="1" applyProtection="1">
      <alignment vertical="center" wrapText="1"/>
    </xf>
    <xf numFmtId="49" fontId="18" fillId="0" borderId="46" xfId="0" applyNumberFormat="1" applyFont="1" applyBorder="1" applyAlignment="1" applyProtection="1">
      <alignment vertical="center" wrapText="1"/>
    </xf>
    <xf numFmtId="49" fontId="18" fillId="0" borderId="58" xfId="0" applyNumberFormat="1" applyFont="1" applyBorder="1" applyAlignment="1" applyProtection="1">
      <alignment vertical="center" wrapText="1"/>
    </xf>
    <xf numFmtId="0" fontId="4" fillId="0" borderId="61" xfId="0" applyFont="1" applyBorder="1" applyAlignment="1" applyProtection="1">
      <alignment horizontal="left" vertical="top" wrapText="1"/>
    </xf>
    <xf numFmtId="0" fontId="4" fillId="0" borderId="51" xfId="0" applyFont="1" applyBorder="1" applyAlignment="1" applyProtection="1">
      <alignment horizontal="left" vertical="top" wrapText="1"/>
    </xf>
    <xf numFmtId="49" fontId="4" fillId="0" borderId="65" xfId="0" applyNumberFormat="1" applyFont="1" applyBorder="1" applyAlignment="1" applyProtection="1">
      <alignment horizontal="center" vertical="center"/>
    </xf>
    <xf numFmtId="0" fontId="4" fillId="0" borderId="51" xfId="0" applyFont="1" applyBorder="1" applyAlignment="1" applyProtection="1">
      <alignment horizontal="left" vertical="center"/>
    </xf>
    <xf numFmtId="49" fontId="18" fillId="0" borderId="51" xfId="0" applyNumberFormat="1" applyFont="1" applyBorder="1" applyAlignment="1" applyProtection="1">
      <alignment vertical="center" wrapText="1"/>
    </xf>
    <xf numFmtId="49" fontId="18" fillId="0" borderId="60" xfId="0" applyNumberFormat="1" applyFont="1" applyBorder="1" applyAlignment="1" applyProtection="1">
      <alignment vertical="center" wrapText="1"/>
    </xf>
    <xf numFmtId="0" fontId="4" fillId="4" borderId="50" xfId="2" applyFont="1" applyFill="1" applyBorder="1" applyAlignment="1" applyProtection="1">
      <alignment horizontal="center" vertical="center" wrapText="1"/>
    </xf>
    <xf numFmtId="0" fontId="4" fillId="4" borderId="46" xfId="2" applyFont="1" applyFill="1" applyBorder="1" applyAlignment="1" applyProtection="1">
      <alignment horizontal="center" vertical="center" wrapText="1"/>
    </xf>
    <xf numFmtId="0" fontId="13" fillId="0" borderId="51" xfId="0" applyFont="1" applyBorder="1" applyAlignment="1" applyProtection="1">
      <alignment horizontal="left" vertical="center"/>
    </xf>
    <xf numFmtId="49" fontId="18" fillId="0" borderId="51" xfId="0" applyNumberFormat="1" applyFont="1" applyBorder="1" applyAlignment="1" applyProtection="1">
      <alignment horizontal="left" vertical="center" wrapText="1"/>
    </xf>
    <xf numFmtId="49" fontId="18" fillId="0" borderId="60" xfId="0" applyNumberFormat="1" applyFont="1" applyBorder="1" applyAlignment="1" applyProtection="1">
      <alignment horizontal="left" vertical="center" wrapText="1"/>
    </xf>
    <xf numFmtId="0" fontId="19" fillId="0" borderId="46" xfId="0" applyFont="1" applyBorder="1" applyAlignment="1" applyProtection="1">
      <alignment horizontal="left" vertical="center"/>
    </xf>
    <xf numFmtId="0" fontId="4" fillId="4" borderId="51" xfId="2" applyFont="1" applyFill="1" applyBorder="1" applyAlignment="1" applyProtection="1">
      <alignment horizontal="center" vertical="center" wrapText="1"/>
    </xf>
    <xf numFmtId="0" fontId="4" fillId="0" borderId="64" xfId="0" applyFont="1" applyBorder="1" applyAlignment="1" applyProtection="1">
      <alignment horizontal="center" vertical="top" wrapText="1"/>
    </xf>
    <xf numFmtId="0" fontId="4" fillId="0" borderId="50" xfId="0" applyFont="1" applyBorder="1" applyAlignment="1" applyProtection="1">
      <alignment horizontal="center" vertical="top" wrapText="1"/>
    </xf>
    <xf numFmtId="0" fontId="4" fillId="0" borderId="53" xfId="0" applyFont="1" applyBorder="1" applyAlignment="1" applyProtection="1">
      <alignment horizontal="center" vertical="top" wrapText="1"/>
    </xf>
    <xf numFmtId="0" fontId="4" fillId="0" borderId="46" xfId="0" applyFont="1" applyBorder="1" applyAlignment="1" applyProtection="1">
      <alignment horizontal="center" vertical="top" wrapText="1"/>
    </xf>
    <xf numFmtId="0" fontId="4" fillId="0" borderId="61" xfId="0" applyFont="1" applyBorder="1" applyAlignment="1" applyProtection="1">
      <alignment horizontal="center" vertical="top" wrapText="1"/>
    </xf>
    <xf numFmtId="0" fontId="4" fillId="0" borderId="51" xfId="0" applyFont="1" applyBorder="1" applyAlignment="1" applyProtection="1">
      <alignment horizontal="center" vertical="top" wrapText="1"/>
    </xf>
    <xf numFmtId="0" fontId="19" fillId="0" borderId="50" xfId="0" applyFont="1" applyBorder="1" applyAlignment="1" applyProtection="1">
      <alignment horizontal="left" vertical="center"/>
    </xf>
    <xf numFmtId="0" fontId="4" fillId="0" borderId="55" xfId="0" applyFont="1" applyBorder="1" applyAlignment="1" applyProtection="1">
      <alignment horizontal="left" vertical="top" wrapText="1"/>
    </xf>
    <xf numFmtId="0" fontId="4" fillId="0" borderId="66" xfId="0" applyFont="1" applyBorder="1" applyAlignment="1" applyProtection="1">
      <alignment horizontal="left" vertical="top" wrapText="1"/>
    </xf>
    <xf numFmtId="49" fontId="4" fillId="0" borderId="66" xfId="0" applyNumberFormat="1" applyFont="1" applyBorder="1" applyAlignment="1" applyProtection="1">
      <alignment horizontal="center" vertical="center"/>
    </xf>
    <xf numFmtId="0" fontId="4" fillId="0" borderId="66" xfId="0" applyFont="1" applyBorder="1" applyAlignment="1" applyProtection="1">
      <alignment horizontal="left" vertical="center"/>
    </xf>
    <xf numFmtId="0" fontId="4" fillId="4" borderId="66" xfId="2" applyFont="1" applyFill="1" applyBorder="1" applyAlignment="1" applyProtection="1">
      <alignment horizontal="center" vertical="center" wrapText="1"/>
    </xf>
    <xf numFmtId="49" fontId="18" fillId="0" borderId="66" xfId="0" applyNumberFormat="1" applyFont="1" applyBorder="1" applyAlignment="1" applyProtection="1">
      <alignment vertical="center" wrapText="1"/>
    </xf>
    <xf numFmtId="49" fontId="18" fillId="0" borderId="67" xfId="0" applyNumberFormat="1" applyFont="1" applyBorder="1" applyAlignment="1" applyProtection="1">
      <alignment vertical="center" wrapText="1"/>
    </xf>
    <xf numFmtId="0" fontId="4" fillId="0" borderId="42" xfId="0" applyFont="1" applyBorder="1" applyAlignment="1" applyProtection="1">
      <alignment horizontal="left" vertical="top" wrapText="1"/>
    </xf>
    <xf numFmtId="0" fontId="4" fillId="0" borderId="63" xfId="0" applyFont="1" applyBorder="1" applyAlignment="1" applyProtection="1">
      <alignment horizontal="left" vertical="top" wrapText="1"/>
    </xf>
    <xf numFmtId="49" fontId="4" fillId="0" borderId="63" xfId="0" applyNumberFormat="1" applyFont="1" applyBorder="1" applyAlignment="1" applyProtection="1">
      <alignment horizontal="center" vertical="center"/>
    </xf>
    <xf numFmtId="0" fontId="4" fillId="0" borderId="63" xfId="0" applyFont="1" applyBorder="1" applyAlignment="1" applyProtection="1">
      <alignment horizontal="left" vertical="center"/>
    </xf>
    <xf numFmtId="0" fontId="4" fillId="4" borderId="63" xfId="2" applyFont="1" applyFill="1" applyBorder="1" applyAlignment="1" applyProtection="1">
      <alignment horizontal="center" vertical="center" wrapText="1"/>
    </xf>
    <xf numFmtId="49" fontId="18" fillId="0" borderId="63" xfId="0" applyNumberFormat="1" applyFont="1" applyBorder="1" applyAlignment="1" applyProtection="1">
      <alignment vertical="center" wrapText="1"/>
    </xf>
    <xf numFmtId="49" fontId="18" fillId="0" borderId="59" xfId="0" applyNumberFormat="1" applyFont="1" applyBorder="1" applyAlignment="1" applyProtection="1">
      <alignment vertical="center" wrapText="1"/>
    </xf>
    <xf numFmtId="0" fontId="4" fillId="0" borderId="57" xfId="0" applyFont="1" applyBorder="1" applyAlignment="1" applyProtection="1">
      <alignment horizontal="left" vertical="top" wrapText="1"/>
    </xf>
    <xf numFmtId="0" fontId="4" fillId="0" borderId="65" xfId="0" applyFont="1" applyBorder="1" applyAlignment="1" applyProtection="1">
      <alignment horizontal="left" vertical="top" wrapText="1"/>
    </xf>
    <xf numFmtId="0" fontId="4" fillId="0" borderId="65" xfId="0" applyFont="1" applyBorder="1" applyAlignment="1" applyProtection="1">
      <alignment horizontal="left" vertical="center"/>
    </xf>
    <xf numFmtId="0" fontId="18" fillId="0" borderId="65" xfId="2" applyFont="1" applyBorder="1" applyAlignment="1" applyProtection="1">
      <alignment vertical="center" wrapText="1"/>
    </xf>
    <xf numFmtId="0" fontId="18" fillId="0" borderId="68" xfId="2" applyFont="1" applyBorder="1" applyAlignment="1" applyProtection="1">
      <alignment vertical="center" wrapText="1"/>
    </xf>
    <xf numFmtId="0" fontId="4" fillId="0" borderId="42" xfId="2" applyFont="1" applyBorder="1" applyProtection="1">
      <alignment vertical="center"/>
    </xf>
    <xf numFmtId="0" fontId="4" fillId="0" borderId="63" xfId="2" applyFont="1" applyBorder="1" applyProtection="1">
      <alignment vertical="center"/>
    </xf>
    <xf numFmtId="0" fontId="19" fillId="0" borderId="63" xfId="0" applyFont="1" applyBorder="1" applyProtection="1">
      <alignment vertical="center"/>
    </xf>
    <xf numFmtId="0" fontId="19" fillId="0" borderId="59" xfId="0" applyFont="1" applyBorder="1" applyProtection="1">
      <alignment vertical="center"/>
    </xf>
    <xf numFmtId="0" fontId="4" fillId="0" borderId="55" xfId="2" applyFont="1" applyBorder="1" applyAlignment="1" applyProtection="1">
      <alignment horizontal="left" vertical="top"/>
    </xf>
    <xf numFmtId="0" fontId="4" fillId="0" borderId="66" xfId="2" applyFont="1" applyBorder="1" applyAlignment="1" applyProtection="1">
      <alignment horizontal="left" vertical="top"/>
    </xf>
    <xf numFmtId="49" fontId="4" fillId="0" borderId="66" xfId="2" applyNumberFormat="1" applyFont="1" applyBorder="1" applyAlignment="1" applyProtection="1">
      <alignment horizontal="center" vertical="center"/>
    </xf>
    <xf numFmtId="0" fontId="4" fillId="0" borderId="66" xfId="2" applyFont="1" applyBorder="1" applyAlignment="1" applyProtection="1">
      <alignment horizontal="left" vertical="center"/>
    </xf>
    <xf numFmtId="0" fontId="4" fillId="4" borderId="43" xfId="2" applyFont="1" applyFill="1" applyBorder="1" applyAlignment="1" applyProtection="1">
      <alignment horizontal="center" vertical="center"/>
    </xf>
    <xf numFmtId="0" fontId="4" fillId="4" borderId="16" xfId="2" applyFont="1" applyFill="1" applyBorder="1" applyAlignment="1" applyProtection="1">
      <alignment horizontal="center" vertical="center"/>
    </xf>
    <xf numFmtId="0" fontId="4" fillId="4" borderId="52" xfId="2" applyFont="1" applyFill="1" applyBorder="1" applyAlignment="1" applyProtection="1">
      <alignment horizontal="center" vertical="center"/>
    </xf>
    <xf numFmtId="0" fontId="18" fillId="0" borderId="66" xfId="2" applyFont="1" applyBorder="1" applyAlignment="1" applyProtection="1">
      <alignment vertical="center" wrapText="1"/>
    </xf>
    <xf numFmtId="0" fontId="18" fillId="0" borderId="67" xfId="2" applyFont="1" applyBorder="1" applyAlignment="1" applyProtection="1">
      <alignment vertical="center" wrapText="1"/>
    </xf>
    <xf numFmtId="0" fontId="4" fillId="0" borderId="53" xfId="2" applyFont="1" applyBorder="1" applyAlignment="1" applyProtection="1">
      <alignment horizontal="left" vertical="top"/>
    </xf>
    <xf numFmtId="0" fontId="4" fillId="0" borderId="46" xfId="2" applyFont="1" applyBorder="1" applyAlignment="1" applyProtection="1">
      <alignment horizontal="left" vertical="top"/>
    </xf>
    <xf numFmtId="49" fontId="4" fillId="0" borderId="46" xfId="2" applyNumberFormat="1" applyFont="1" applyBorder="1" applyAlignment="1" applyProtection="1">
      <alignment horizontal="center" vertical="center"/>
    </xf>
    <xf numFmtId="0" fontId="4" fillId="0" borderId="46" xfId="2" applyFont="1" applyBorder="1" applyAlignment="1" applyProtection="1">
      <alignment horizontal="left" vertical="center"/>
    </xf>
    <xf numFmtId="0" fontId="4" fillId="4" borderId="48" xfId="2" applyFont="1" applyFill="1" applyBorder="1" applyAlignment="1" applyProtection="1">
      <alignment horizontal="center" vertical="center"/>
    </xf>
    <xf numFmtId="0" fontId="4" fillId="4" borderId="0" xfId="2" applyFont="1" applyFill="1" applyAlignment="1" applyProtection="1">
      <alignment horizontal="center" vertical="center"/>
    </xf>
    <xf numFmtId="0" fontId="4" fillId="4" borderId="49" xfId="2" applyFont="1" applyFill="1" applyBorder="1" applyAlignment="1" applyProtection="1">
      <alignment horizontal="center" vertical="center"/>
    </xf>
    <xf numFmtId="0" fontId="18" fillId="0" borderId="46" xfId="2" applyFont="1" applyBorder="1" applyAlignment="1" applyProtection="1">
      <alignment vertical="center" wrapText="1"/>
    </xf>
    <xf numFmtId="0" fontId="18" fillId="0" borderId="58" xfId="2" applyFont="1" applyBorder="1" applyAlignment="1" applyProtection="1">
      <alignment vertical="center" wrapText="1"/>
    </xf>
    <xf numFmtId="0" fontId="4" fillId="4" borderId="40" xfId="2" applyFont="1" applyFill="1" applyBorder="1" applyAlignment="1" applyProtection="1">
      <alignment horizontal="center" vertical="center"/>
    </xf>
    <xf numFmtId="0" fontId="4" fillId="4" borderId="23" xfId="2" applyFont="1" applyFill="1" applyBorder="1" applyAlignment="1" applyProtection="1">
      <alignment horizontal="center" vertical="center"/>
    </xf>
    <xf numFmtId="0" fontId="4" fillId="4" borderId="38" xfId="2" applyFont="1" applyFill="1" applyBorder="1" applyAlignment="1" applyProtection="1">
      <alignment horizontal="center" vertical="center"/>
    </xf>
    <xf numFmtId="0" fontId="4" fillId="0" borderId="61" xfId="2" applyFont="1" applyBorder="1" applyAlignment="1" applyProtection="1">
      <alignment horizontal="left" vertical="top"/>
    </xf>
    <xf numFmtId="0" fontId="4" fillId="0" borderId="51" xfId="2" applyFont="1" applyBorder="1" applyAlignment="1" applyProtection="1">
      <alignment horizontal="left" vertical="top"/>
    </xf>
    <xf numFmtId="49" fontId="4" fillId="0" borderId="51" xfId="2" applyNumberFormat="1" applyFont="1" applyBorder="1" applyAlignment="1" applyProtection="1">
      <alignment horizontal="center" vertical="center"/>
    </xf>
    <xf numFmtId="0" fontId="4" fillId="0" borderId="64" xfId="2" applyFont="1" applyBorder="1" applyAlignment="1" applyProtection="1">
      <alignment horizontal="left" vertical="top" wrapText="1"/>
    </xf>
    <xf numFmtId="0" fontId="4" fillId="0" borderId="50" xfId="2" applyFont="1" applyBorder="1" applyAlignment="1" applyProtection="1">
      <alignment horizontal="left" vertical="top" wrapText="1"/>
    </xf>
    <xf numFmtId="49" fontId="4" fillId="0" borderId="50" xfId="2" applyNumberFormat="1" applyFont="1" applyBorder="1" applyAlignment="1" applyProtection="1">
      <alignment horizontal="center" vertical="center"/>
    </xf>
    <xf numFmtId="0" fontId="19" fillId="0" borderId="50" xfId="2" applyFont="1" applyBorder="1" applyAlignment="1" applyProtection="1">
      <alignment horizontal="left" vertical="center"/>
    </xf>
    <xf numFmtId="0" fontId="18" fillId="0" borderId="50" xfId="2" applyFont="1" applyBorder="1" applyAlignment="1" applyProtection="1">
      <alignment vertical="center" wrapText="1"/>
    </xf>
    <xf numFmtId="0" fontId="18" fillId="0" borderId="62" xfId="2" applyFont="1" applyBorder="1" applyAlignment="1" applyProtection="1">
      <alignment vertical="center" wrapText="1"/>
    </xf>
    <xf numFmtId="0" fontId="4" fillId="0" borderId="53" xfId="2" applyFont="1" applyBorder="1" applyAlignment="1" applyProtection="1">
      <alignment horizontal="left" vertical="top" wrapText="1"/>
    </xf>
    <xf numFmtId="0" fontId="4" fillId="0" borderId="46" xfId="2" applyFont="1" applyBorder="1" applyAlignment="1" applyProtection="1">
      <alignment horizontal="left" vertical="top" wrapText="1"/>
    </xf>
    <xf numFmtId="0" fontId="19" fillId="0" borderId="46" xfId="2" applyFont="1" applyBorder="1" applyAlignment="1" applyProtection="1">
      <alignment horizontal="left" vertical="center"/>
    </xf>
    <xf numFmtId="0" fontId="13" fillId="0" borderId="46" xfId="2" applyFont="1" applyBorder="1" applyAlignment="1" applyProtection="1">
      <alignment horizontal="left" vertical="center"/>
    </xf>
    <xf numFmtId="0" fontId="4" fillId="4" borderId="47" xfId="2" applyFont="1" applyFill="1" applyBorder="1" applyAlignment="1" applyProtection="1">
      <alignment horizontal="center" vertical="center"/>
    </xf>
    <xf numFmtId="0" fontId="4" fillId="4" borderId="29" xfId="2" applyFont="1" applyFill="1" applyBorder="1" applyAlignment="1" applyProtection="1">
      <alignment horizontal="center" vertical="center"/>
    </xf>
    <xf numFmtId="0" fontId="4" fillId="4" borderId="41" xfId="2" applyFont="1" applyFill="1" applyBorder="1" applyAlignment="1" applyProtection="1">
      <alignment horizontal="center" vertical="center"/>
    </xf>
    <xf numFmtId="0" fontId="4" fillId="0" borderId="61" xfId="2" applyFont="1" applyBorder="1" applyAlignment="1" applyProtection="1">
      <alignment horizontal="left" vertical="top" wrapText="1"/>
    </xf>
    <xf numFmtId="0" fontId="4" fillId="0" borderId="51" xfId="2" applyFont="1" applyBorder="1" applyAlignment="1" applyProtection="1">
      <alignment horizontal="left" vertical="top" wrapText="1"/>
    </xf>
    <xf numFmtId="0" fontId="19" fillId="0" borderId="51" xfId="2" applyFont="1" applyBorder="1" applyAlignment="1" applyProtection="1">
      <alignment horizontal="left" vertical="center"/>
    </xf>
    <xf numFmtId="0" fontId="4" fillId="4" borderId="56" xfId="2" applyFont="1" applyFill="1" applyBorder="1" applyAlignment="1" applyProtection="1">
      <alignment horizontal="center" vertical="center"/>
    </xf>
    <xf numFmtId="0" fontId="4" fillId="4" borderId="13" xfId="2" applyFont="1" applyFill="1" applyBorder="1" applyAlignment="1" applyProtection="1">
      <alignment horizontal="center" vertical="center"/>
    </xf>
    <xf numFmtId="0" fontId="4" fillId="4" borderId="69" xfId="2" applyFont="1" applyFill="1" applyBorder="1" applyAlignment="1" applyProtection="1">
      <alignment horizontal="center" vertical="center"/>
    </xf>
    <xf numFmtId="0" fontId="18" fillId="0" borderId="51" xfId="2" applyFont="1" applyBorder="1" applyAlignment="1" applyProtection="1">
      <alignment vertical="center" wrapText="1"/>
    </xf>
    <xf numFmtId="0" fontId="18" fillId="0" borderId="60" xfId="2" applyFont="1" applyBorder="1" applyAlignment="1" applyProtection="1">
      <alignment vertical="center" wrapText="1"/>
    </xf>
    <xf numFmtId="0" fontId="4" fillId="0" borderId="51" xfId="2" applyFont="1" applyBorder="1" applyAlignment="1" applyProtection="1">
      <alignment horizontal="left" vertical="center"/>
    </xf>
    <xf numFmtId="0" fontId="4" fillId="0" borderId="64" xfId="2" applyFont="1" applyBorder="1" applyAlignment="1" applyProtection="1">
      <alignment horizontal="left" vertical="top"/>
    </xf>
    <xf numFmtId="0" fontId="4" fillId="0" borderId="50" xfId="2" applyFont="1" applyBorder="1" applyAlignment="1" applyProtection="1">
      <alignment horizontal="left" vertical="top"/>
    </xf>
    <xf numFmtId="0" fontId="4" fillId="0" borderId="50" xfId="2" applyFont="1" applyBorder="1" applyAlignment="1" applyProtection="1">
      <alignment horizontal="left" vertical="center"/>
    </xf>
    <xf numFmtId="0" fontId="4" fillId="0" borderId="55" xfId="2" applyFont="1" applyBorder="1" applyAlignment="1" applyProtection="1">
      <alignment horizontal="left" vertical="top" wrapText="1"/>
    </xf>
    <xf numFmtId="0" fontId="4" fillId="0" borderId="66" xfId="2" applyFont="1" applyBorder="1" applyAlignment="1" applyProtection="1">
      <alignment horizontal="left" vertical="top" wrapText="1"/>
    </xf>
    <xf numFmtId="0" fontId="19" fillId="0" borderId="66" xfId="2" applyFont="1" applyBorder="1" applyAlignment="1" applyProtection="1">
      <alignment horizontal="left" vertical="center"/>
    </xf>
    <xf numFmtId="0" fontId="13" fillId="0" borderId="46" xfId="2" applyFont="1" applyBorder="1" applyAlignment="1" applyProtection="1">
      <alignment horizontal="left" vertical="center" wrapText="1"/>
    </xf>
    <xf numFmtId="0" fontId="19" fillId="0" borderId="66" xfId="2" applyFont="1" applyBorder="1" applyAlignment="1" applyProtection="1">
      <alignment horizontal="left" vertical="center" wrapText="1"/>
    </xf>
    <xf numFmtId="0" fontId="19" fillId="0" borderId="46" xfId="2" applyFont="1" applyBorder="1" applyAlignment="1" applyProtection="1">
      <alignment horizontal="left" vertical="center" wrapText="1"/>
    </xf>
    <xf numFmtId="49" fontId="4" fillId="0" borderId="65" xfId="2" applyNumberFormat="1" applyFont="1" applyBorder="1" applyAlignment="1" applyProtection="1">
      <alignment horizontal="center" vertical="center"/>
    </xf>
    <xf numFmtId="49" fontId="18" fillId="0" borderId="65" xfId="0" applyNumberFormat="1" applyFont="1" applyBorder="1" applyAlignment="1" applyProtection="1">
      <alignment vertical="center" wrapText="1"/>
    </xf>
    <xf numFmtId="49" fontId="18" fillId="0" borderId="68" xfId="0" applyNumberFormat="1" applyFont="1" applyBorder="1" applyAlignment="1" applyProtection="1">
      <alignment vertical="center" wrapText="1"/>
    </xf>
    <xf numFmtId="0" fontId="4" fillId="0" borderId="16" xfId="2" applyFont="1" applyBorder="1" applyProtection="1">
      <alignment vertical="center"/>
    </xf>
    <xf numFmtId="0" fontId="14" fillId="0" borderId="16" xfId="0" applyFont="1" applyBorder="1" applyProtection="1">
      <alignment vertical="center"/>
    </xf>
    <xf numFmtId="0" fontId="4" fillId="0" borderId="18" xfId="2" applyFont="1" applyBorder="1" applyProtection="1">
      <alignment vertical="center"/>
    </xf>
    <xf numFmtId="0" fontId="18" fillId="0" borderId="13" xfId="0" applyFont="1" applyBorder="1" applyAlignment="1" applyProtection="1">
      <alignment horizontal="left" vertical="center" wrapText="1"/>
    </xf>
    <xf numFmtId="0" fontId="14" fillId="0" borderId="33" xfId="0" applyFont="1" applyBorder="1" applyProtection="1">
      <alignment vertical="center"/>
    </xf>
    <xf numFmtId="0" fontId="4" fillId="0" borderId="54" xfId="0" applyFont="1" applyBorder="1" applyProtection="1">
      <alignment vertical="center"/>
    </xf>
    <xf numFmtId="49" fontId="4" fillId="0" borderId="44" xfId="0" applyNumberFormat="1" applyFont="1" applyBorder="1" applyProtection="1">
      <alignment vertical="center"/>
    </xf>
    <xf numFmtId="49" fontId="4" fillId="0" borderId="1" xfId="0" applyNumberFormat="1" applyFont="1" applyBorder="1" applyProtection="1">
      <alignment vertical="center"/>
    </xf>
    <xf numFmtId="49" fontId="4" fillId="0" borderId="45" xfId="0" applyNumberFormat="1" applyFont="1" applyBorder="1" applyProtection="1">
      <alignment vertical="center"/>
    </xf>
    <xf numFmtId="49" fontId="4" fillId="0" borderId="44" xfId="2" applyNumberFormat="1" applyFont="1" applyBorder="1" applyAlignment="1" applyProtection="1">
      <alignment horizontal="left" vertical="center" wrapText="1"/>
    </xf>
    <xf numFmtId="0" fontId="4" fillId="0" borderId="1" xfId="2" applyFont="1" applyBorder="1" applyAlignment="1" applyProtection="1">
      <alignment horizontal="left" vertical="center"/>
    </xf>
    <xf numFmtId="0" fontId="4" fillId="0" borderId="45" xfId="2" applyFont="1" applyBorder="1" applyAlignment="1" applyProtection="1">
      <alignment horizontal="left" vertical="center"/>
    </xf>
    <xf numFmtId="177" fontId="4" fillId="0" borderId="1" xfId="2" applyNumberFormat="1" applyFont="1" applyBorder="1" applyAlignment="1" applyProtection="1">
      <alignment horizontal="left" vertical="center"/>
    </xf>
    <xf numFmtId="177" fontId="4" fillId="0" borderId="2" xfId="2" applyNumberFormat="1" applyFont="1" applyBorder="1" applyAlignment="1" applyProtection="1">
      <alignment horizontal="left" vertical="center"/>
    </xf>
    <xf numFmtId="180" fontId="4" fillId="0" borderId="55" xfId="0" applyNumberFormat="1" applyFont="1" applyBorder="1" applyAlignment="1" applyProtection="1">
      <alignment horizontal="center" vertical="center"/>
    </xf>
    <xf numFmtId="49" fontId="4" fillId="0" borderId="30" xfId="0" applyNumberFormat="1" applyFont="1" applyBorder="1" applyAlignment="1" applyProtection="1">
      <alignment vertical="center" wrapText="1"/>
    </xf>
    <xf numFmtId="49" fontId="4" fillId="0" borderId="3" xfId="0" applyNumberFormat="1" applyFont="1" applyBorder="1" applyAlignment="1" applyProtection="1">
      <alignment vertical="center" wrapText="1"/>
    </xf>
    <xf numFmtId="49" fontId="4" fillId="0" borderId="39" xfId="0" applyNumberFormat="1" applyFont="1" applyBorder="1" applyAlignment="1" applyProtection="1">
      <alignment vertical="center" wrapText="1"/>
    </xf>
    <xf numFmtId="180" fontId="4" fillId="0" borderId="53" xfId="0" applyNumberFormat="1" applyFont="1" applyBorder="1" applyAlignment="1" applyProtection="1">
      <alignment horizontal="center" vertical="center"/>
    </xf>
    <xf numFmtId="49" fontId="4" fillId="0" borderId="5" xfId="0" applyNumberFormat="1" applyFont="1" applyBorder="1" applyAlignment="1" applyProtection="1">
      <alignment vertical="center" wrapText="1"/>
    </xf>
    <xf numFmtId="49" fontId="4" fillId="0" borderId="6" xfId="0" applyNumberFormat="1" applyFont="1" applyBorder="1" applyAlignment="1" applyProtection="1">
      <alignment vertical="center" wrapText="1"/>
    </xf>
    <xf numFmtId="49" fontId="4" fillId="0" borderId="31" xfId="0" applyNumberFormat="1" applyFont="1" applyBorder="1" applyAlignment="1" applyProtection="1">
      <alignment vertical="center" wrapText="1"/>
    </xf>
    <xf numFmtId="0" fontId="4" fillId="0" borderId="29" xfId="2" applyFont="1" applyBorder="1" applyProtection="1">
      <alignment vertical="center"/>
    </xf>
    <xf numFmtId="0" fontId="4" fillId="0" borderId="7" xfId="2" applyFont="1" applyBorder="1" applyProtection="1">
      <alignment vertical="center"/>
    </xf>
    <xf numFmtId="49" fontId="4" fillId="0" borderId="40" xfId="0" applyNumberFormat="1" applyFont="1" applyBorder="1" applyAlignment="1" applyProtection="1">
      <alignment vertical="center" wrapText="1"/>
    </xf>
    <xf numFmtId="49" fontId="4" fillId="0" borderId="23" xfId="0" applyNumberFormat="1" applyFont="1" applyBorder="1" applyAlignment="1" applyProtection="1">
      <alignment vertical="center" wrapText="1"/>
    </xf>
    <xf numFmtId="49" fontId="4" fillId="0" borderId="38" xfId="0" applyNumberFormat="1" applyFont="1" applyBorder="1" applyAlignment="1" applyProtection="1">
      <alignment vertical="center" wrapText="1"/>
    </xf>
    <xf numFmtId="49" fontId="19" fillId="0" borderId="5" xfId="0" applyNumberFormat="1" applyFont="1" applyBorder="1" applyAlignment="1" applyProtection="1">
      <alignment vertical="center" wrapText="1"/>
    </xf>
    <xf numFmtId="49" fontId="19" fillId="0" borderId="6" xfId="0" applyNumberFormat="1" applyFont="1" applyBorder="1" applyAlignment="1" applyProtection="1">
      <alignment vertical="center" wrapText="1"/>
    </xf>
    <xf numFmtId="49" fontId="19" fillId="0" borderId="31" xfId="0" applyNumberFormat="1" applyFont="1" applyBorder="1" applyAlignment="1" applyProtection="1">
      <alignment vertical="center" wrapText="1"/>
    </xf>
    <xf numFmtId="0" fontId="4" fillId="0" borderId="6" xfId="2" applyFont="1" applyBorder="1" applyProtection="1">
      <alignment vertical="center"/>
    </xf>
    <xf numFmtId="0" fontId="4" fillId="0" borderId="35" xfId="2" applyFont="1" applyBorder="1" applyProtection="1">
      <alignment vertical="center"/>
    </xf>
    <xf numFmtId="180" fontId="4" fillId="0" borderId="12" xfId="0" applyNumberFormat="1" applyFont="1" applyBorder="1" applyAlignment="1" applyProtection="1">
      <alignment horizontal="center" vertical="center"/>
    </xf>
    <xf numFmtId="180" fontId="4" fillId="0" borderId="61" xfId="0" applyNumberFormat="1" applyFont="1" applyBorder="1" applyAlignment="1" applyProtection="1">
      <alignment horizontal="center" vertical="center"/>
    </xf>
    <xf numFmtId="0" fontId="4" fillId="0" borderId="9" xfId="2" applyFont="1" applyBorder="1" applyProtection="1">
      <alignment vertical="center"/>
    </xf>
    <xf numFmtId="0" fontId="4" fillId="0" borderId="60" xfId="2" applyFont="1" applyBorder="1" applyProtection="1">
      <alignment vertical="center"/>
    </xf>
    <xf numFmtId="0" fontId="23" fillId="0" borderId="0" xfId="0" applyFont="1" applyAlignment="1" applyProtection="1">
      <alignment vertical="top"/>
    </xf>
    <xf numFmtId="0" fontId="4" fillId="0" borderId="14" xfId="2" applyFont="1" applyBorder="1" applyProtection="1">
      <alignment vertical="center"/>
    </xf>
    <xf numFmtId="49" fontId="4" fillId="0" borderId="0" xfId="0" applyNumberFormat="1" applyFont="1" applyAlignment="1" applyProtection="1">
      <alignment vertical="top"/>
    </xf>
    <xf numFmtId="0" fontId="4" fillId="0" borderId="54" xfId="0" applyFont="1" applyBorder="1" applyAlignment="1" applyProtection="1">
      <alignment horizontal="center" vertical="center"/>
    </xf>
    <xf numFmtId="49" fontId="4" fillId="0" borderId="43" xfId="0" applyNumberFormat="1" applyFont="1" applyBorder="1" applyProtection="1">
      <alignment vertical="center"/>
    </xf>
    <xf numFmtId="49" fontId="4" fillId="0" borderId="16" xfId="0" applyNumberFormat="1" applyFont="1" applyBorder="1" applyProtection="1">
      <alignment vertical="center"/>
    </xf>
    <xf numFmtId="49" fontId="4" fillId="0" borderId="66" xfId="0" applyNumberFormat="1" applyFont="1" applyBorder="1" applyProtection="1">
      <alignment vertical="center"/>
    </xf>
    <xf numFmtId="0" fontId="4" fillId="0" borderId="3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7" xfId="0" applyFont="1" applyBorder="1" applyAlignment="1" applyProtection="1">
      <alignment horizontal="center" vertical="center"/>
    </xf>
    <xf numFmtId="49" fontId="4" fillId="0" borderId="56" xfId="0" applyNumberFormat="1" applyFont="1" applyBorder="1" applyProtection="1">
      <alignment vertical="center"/>
    </xf>
    <xf numFmtId="49" fontId="4" fillId="0" borderId="13" xfId="0" applyNumberFormat="1" applyFont="1" applyBorder="1" applyProtection="1">
      <alignment vertical="center"/>
    </xf>
    <xf numFmtId="49" fontId="4" fillId="0" borderId="51" xfId="0" applyNumberFormat="1" applyFont="1" applyBorder="1" applyProtection="1">
      <alignment vertical="center"/>
    </xf>
    <xf numFmtId="0" fontId="4" fillId="0" borderId="8"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1" xfId="0" applyFont="1" applyBorder="1" applyAlignment="1" applyProtection="1">
      <alignment horizontal="center" vertical="center"/>
    </xf>
    <xf numFmtId="178" fontId="4" fillId="0" borderId="51" xfId="0" applyNumberFormat="1" applyFont="1" applyBorder="1" applyAlignment="1" applyProtection="1">
      <alignment horizontal="center" vertical="center"/>
    </xf>
    <xf numFmtId="178" fontId="4" fillId="0" borderId="60" xfId="0" applyNumberFormat="1" applyFont="1" applyBorder="1" applyAlignment="1" applyProtection="1">
      <alignment horizontal="center" vertical="center"/>
    </xf>
    <xf numFmtId="180" fontId="4" fillId="0" borderId="64" xfId="0" applyNumberFormat="1" applyFont="1" applyBorder="1" applyAlignment="1" applyProtection="1">
      <alignment horizontal="center" vertical="center"/>
    </xf>
    <xf numFmtId="38" fontId="4" fillId="0" borderId="30" xfId="0" applyNumberFormat="1" applyFont="1" applyBorder="1" applyAlignment="1" applyProtection="1">
      <alignment horizontal="right" vertical="center"/>
    </xf>
    <xf numFmtId="0" fontId="4" fillId="0" borderId="4" xfId="0" applyFont="1" applyBorder="1" applyAlignment="1" applyProtection="1">
      <alignment horizontal="right" vertical="center"/>
    </xf>
    <xf numFmtId="38" fontId="4" fillId="0" borderId="5" xfId="0" applyNumberFormat="1" applyFont="1" applyBorder="1" applyAlignment="1" applyProtection="1">
      <alignment horizontal="right" vertical="center"/>
    </xf>
    <xf numFmtId="0" fontId="4" fillId="0" borderId="7" xfId="0" applyFont="1" applyBorder="1" applyAlignment="1" applyProtection="1">
      <alignment horizontal="right" vertical="center"/>
    </xf>
    <xf numFmtId="0" fontId="4" fillId="0" borderId="33" xfId="0" applyFont="1" applyBorder="1" applyProtection="1">
      <alignment vertical="center"/>
    </xf>
    <xf numFmtId="0" fontId="4" fillId="0" borderId="21" xfId="1" applyFont="1" applyBorder="1" applyProtection="1">
      <alignment vertical="center"/>
    </xf>
    <xf numFmtId="38" fontId="4" fillId="0" borderId="8" xfId="0" applyNumberFormat="1" applyFont="1" applyBorder="1" applyAlignment="1" applyProtection="1">
      <alignment horizontal="right" vertical="center"/>
    </xf>
    <xf numFmtId="0" fontId="4" fillId="0" borderId="11" xfId="0" applyFont="1" applyBorder="1" applyAlignment="1" applyProtection="1">
      <alignment horizontal="right" vertical="center"/>
    </xf>
    <xf numFmtId="0" fontId="4" fillId="5" borderId="0" xfId="0" applyFont="1" applyFill="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0" fontId="4" fillId="0" borderId="21" xfId="2" applyNumberFormat="1" applyFont="1" applyBorder="1" applyAlignment="1" applyProtection="1">
      <alignment vertical="center"/>
    </xf>
    <xf numFmtId="38" fontId="19" fillId="2" borderId="50" xfId="18" applyNumberFormat="1" applyFont="1" applyFill="1" applyBorder="1" applyAlignment="1" applyProtection="1">
      <alignment horizontal="right" vertical="center"/>
      <protection locked="0"/>
    </xf>
    <xf numFmtId="38" fontId="19" fillId="2" borderId="30" xfId="18" applyNumberFormat="1" applyFont="1" applyFill="1" applyBorder="1" applyAlignment="1" applyProtection="1">
      <alignment horizontal="right" vertical="center"/>
      <protection locked="0"/>
    </xf>
    <xf numFmtId="38" fontId="19" fillId="2" borderId="46" xfId="18" applyNumberFormat="1" applyFont="1" applyFill="1" applyBorder="1" applyAlignment="1" applyProtection="1">
      <alignment horizontal="right" vertical="center"/>
      <protection locked="0"/>
    </xf>
    <xf numFmtId="38" fontId="19" fillId="2" borderId="5" xfId="18" applyNumberFormat="1" applyFont="1" applyFill="1" applyBorder="1" applyAlignment="1" applyProtection="1">
      <alignment horizontal="right" vertical="center"/>
      <protection locked="0"/>
    </xf>
    <xf numFmtId="38" fontId="19" fillId="2" borderId="51" xfId="18" applyNumberFormat="1" applyFont="1" applyFill="1" applyBorder="1" applyAlignment="1" applyProtection="1">
      <alignment horizontal="right" vertical="center"/>
      <protection locked="0"/>
    </xf>
    <xf numFmtId="38" fontId="19" fillId="2" borderId="8" xfId="18" applyNumberFormat="1" applyFont="1" applyFill="1" applyBorder="1" applyAlignment="1" applyProtection="1">
      <alignment horizontal="right" vertical="center"/>
      <protection locked="0"/>
    </xf>
  </cellXfs>
  <cellStyles count="19">
    <cellStyle name="ハイパーリンク 2" xfId="15" xr:uid="{00000000-0005-0000-0000-000001000000}"/>
    <cellStyle name="桁区切り" xfId="18" builtinId="6"/>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9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0000"/>
      <color rgb="FFBFBFBF"/>
      <color rgb="FF797979"/>
      <color rgb="FFA6A6A6"/>
      <color rgb="FFCCEDFC"/>
      <color rgb="FF000000"/>
      <color rgb="FFFFE1FF"/>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531"/>
  <sheetViews>
    <sheetView showGridLines="0" tabSelected="1" topLeftCell="B1" zoomScaleNormal="100" workbookViewId="0">
      <selection activeCell="B1" sqref="B1"/>
    </sheetView>
  </sheetViews>
  <sheetFormatPr defaultColWidth="9" defaultRowHeight="13.5" x14ac:dyDescent="0.15"/>
  <cols>
    <col min="1" max="1" width="7.625" style="347" hidden="1" customWidth="1"/>
    <col min="2" max="3" width="1.625" style="112" customWidth="1"/>
    <col min="4" max="4" width="5.625" style="112" customWidth="1"/>
    <col min="5" max="5" width="5.375" style="112" customWidth="1"/>
    <col min="6" max="6" width="7.625" style="112" customWidth="1"/>
    <col min="7" max="7" width="4.625" style="112" customWidth="1"/>
    <col min="8" max="8" width="5.625" style="112" customWidth="1"/>
    <col min="9" max="9" width="1.625" style="112" customWidth="1"/>
    <col min="10" max="10" width="7.625" style="112" customWidth="1"/>
    <col min="11" max="11" width="11.5" style="112" customWidth="1"/>
    <col min="12" max="12" width="5.625" style="112" customWidth="1"/>
    <col min="13" max="13" width="1.5" style="112" customWidth="1"/>
    <col min="14" max="14" width="5.625" style="112" customWidth="1"/>
    <col min="15" max="15" width="7.625" style="112" customWidth="1"/>
    <col min="16" max="16" width="9.75" style="112" customWidth="1"/>
    <col min="17" max="17" width="5.125" style="112" customWidth="1"/>
    <col min="18" max="18" width="1.875" style="112" customWidth="1"/>
    <col min="19" max="19" width="6.625" style="112" customWidth="1"/>
    <col min="20" max="20" width="17.625" style="112" customWidth="1"/>
    <col min="21" max="21" width="8.625" style="112" customWidth="1"/>
    <col min="22" max="22" width="5.375" style="112" customWidth="1"/>
    <col min="23" max="23" width="17.5" style="112" customWidth="1"/>
    <col min="24" max="24" width="5" style="112" customWidth="1"/>
    <col min="25" max="25" width="5.875" style="112" customWidth="1"/>
    <col min="26" max="26" width="2.625" style="112" customWidth="1"/>
    <col min="27" max="27" width="3.625" style="112" customWidth="1"/>
    <col min="28" max="16384" width="9" style="112"/>
  </cols>
  <sheetData>
    <row r="1" spans="1:27" ht="30" customHeight="1" x14ac:dyDescent="0.15">
      <c r="A1" s="529" t="s">
        <v>818</v>
      </c>
      <c r="B1" s="110"/>
      <c r="C1" s="111" t="s">
        <v>115</v>
      </c>
      <c r="D1" s="111"/>
      <c r="U1" s="113"/>
      <c r="V1" s="113"/>
      <c r="W1" s="528" t="s">
        <v>821</v>
      </c>
      <c r="X1" s="114"/>
      <c r="Y1" s="114"/>
      <c r="Z1" s="114"/>
      <c r="AA1" s="115"/>
    </row>
    <row r="2" spans="1:27" ht="15" hidden="1" customHeight="1" x14ac:dyDescent="0.15">
      <c r="A2" s="529" t="s">
        <v>15</v>
      </c>
      <c r="B2" s="110"/>
      <c r="C2" s="116"/>
      <c r="D2" s="116"/>
      <c r="E2" s="116"/>
      <c r="F2" s="116"/>
      <c r="G2" s="116"/>
      <c r="H2" s="116"/>
      <c r="AA2" s="115"/>
    </row>
    <row r="3" spans="1:27" ht="30" customHeight="1" x14ac:dyDescent="0.15">
      <c r="A3" s="530" t="s">
        <v>822</v>
      </c>
      <c r="B3" s="117"/>
      <c r="C3" s="112" t="s">
        <v>116</v>
      </c>
      <c r="AA3" s="115"/>
    </row>
    <row r="4" spans="1:27" ht="5.25" customHeight="1" x14ac:dyDescent="0.15">
      <c r="A4" s="117"/>
      <c r="B4" s="117"/>
      <c r="C4" s="118"/>
      <c r="D4" s="119"/>
      <c r="E4" s="119"/>
      <c r="F4" s="119"/>
      <c r="G4" s="119"/>
      <c r="H4" s="119"/>
      <c r="I4" s="119"/>
      <c r="J4" s="119"/>
      <c r="K4" s="119"/>
      <c r="L4" s="119"/>
      <c r="M4" s="119"/>
      <c r="N4" s="119"/>
      <c r="O4" s="119"/>
      <c r="P4" s="119"/>
      <c r="Q4" s="119"/>
      <c r="R4" s="119"/>
      <c r="S4" s="119"/>
      <c r="T4" s="119"/>
      <c r="U4" s="119"/>
      <c r="V4" s="119"/>
      <c r="W4" s="119"/>
      <c r="X4" s="119"/>
      <c r="Y4" s="119"/>
      <c r="Z4" s="120"/>
    </row>
    <row r="5" spans="1:27" ht="15" customHeight="1" x14ac:dyDescent="0.15">
      <c r="A5" s="117"/>
      <c r="B5" s="121"/>
      <c r="C5" s="122" t="s">
        <v>112</v>
      </c>
      <c r="D5" s="123"/>
      <c r="E5" s="123"/>
      <c r="F5" s="123"/>
      <c r="G5" s="123"/>
      <c r="H5" s="123"/>
      <c r="I5" s="123"/>
      <c r="J5" s="123"/>
      <c r="K5" s="123"/>
      <c r="L5" s="123"/>
      <c r="M5" s="123"/>
      <c r="N5" s="123"/>
      <c r="O5" s="123"/>
      <c r="P5" s="123"/>
      <c r="Q5" s="123"/>
      <c r="R5" s="123"/>
      <c r="S5" s="123"/>
      <c r="T5" s="123"/>
      <c r="U5" s="123"/>
      <c r="V5" s="123"/>
      <c r="W5" s="123"/>
      <c r="X5" s="123"/>
      <c r="Y5" s="123"/>
      <c r="Z5" s="124"/>
    </row>
    <row r="6" spans="1:27" ht="15" customHeight="1" x14ac:dyDescent="0.15">
      <c r="A6" s="117"/>
      <c r="B6" s="117"/>
      <c r="C6" s="122" t="s">
        <v>12</v>
      </c>
      <c r="D6" s="123"/>
      <c r="E6" s="123"/>
      <c r="F6" s="123"/>
      <c r="G6" s="123"/>
      <c r="H6" s="123"/>
      <c r="I6" s="123"/>
      <c r="J6" s="123"/>
      <c r="K6" s="123"/>
      <c r="L6" s="123"/>
      <c r="M6" s="123"/>
      <c r="N6" s="123"/>
      <c r="O6" s="123"/>
      <c r="P6" s="123"/>
      <c r="Q6" s="123"/>
      <c r="R6" s="123"/>
      <c r="S6" s="123"/>
      <c r="T6" s="123"/>
      <c r="U6" s="123"/>
      <c r="V6" s="123"/>
      <c r="W6" s="123"/>
      <c r="X6" s="123"/>
      <c r="Y6" s="123"/>
      <c r="Z6" s="124"/>
    </row>
    <row r="7" spans="1:27" ht="15" customHeight="1" x14ac:dyDescent="0.15">
      <c r="A7" s="117"/>
      <c r="B7" s="117"/>
      <c r="C7" s="122" t="s">
        <v>13</v>
      </c>
      <c r="D7" s="123"/>
      <c r="E7" s="123"/>
      <c r="F7" s="123"/>
      <c r="G7" s="123"/>
      <c r="H7" s="123"/>
      <c r="I7" s="123"/>
      <c r="J7" s="123"/>
      <c r="K7" s="123"/>
      <c r="L7" s="123"/>
      <c r="M7" s="123"/>
      <c r="N7" s="123"/>
      <c r="O7" s="123"/>
      <c r="P7" s="123"/>
      <c r="Q7" s="123"/>
      <c r="R7" s="123"/>
      <c r="S7" s="123"/>
      <c r="T7" s="123"/>
      <c r="U7" s="123"/>
      <c r="V7" s="123"/>
      <c r="W7" s="123"/>
      <c r="X7" s="123"/>
      <c r="Y7" s="123"/>
      <c r="Z7" s="124"/>
    </row>
    <row r="8" spans="1:27" ht="15" hidden="1" customHeight="1" x14ac:dyDescent="0.15">
      <c r="A8" s="117"/>
      <c r="B8" s="117"/>
      <c r="C8" s="122"/>
      <c r="D8" s="123"/>
      <c r="E8" s="123"/>
      <c r="F8" s="123"/>
      <c r="G8" s="123"/>
      <c r="H8" s="123"/>
      <c r="I8" s="123"/>
      <c r="J8" s="123"/>
      <c r="K8" s="123"/>
      <c r="L8" s="123"/>
      <c r="M8" s="123"/>
      <c r="N8" s="123"/>
      <c r="O8" s="123"/>
      <c r="P8" s="123"/>
      <c r="Q8" s="123"/>
      <c r="R8" s="123"/>
      <c r="S8" s="123"/>
      <c r="T8" s="123"/>
      <c r="U8" s="123"/>
      <c r="V8" s="123"/>
      <c r="W8" s="123"/>
      <c r="X8" s="123"/>
      <c r="Y8" s="123"/>
      <c r="Z8" s="124"/>
    </row>
    <row r="9" spans="1:27" ht="5.25" customHeight="1" x14ac:dyDescent="0.15">
      <c r="A9" s="117"/>
      <c r="B9" s="117"/>
      <c r="C9" s="125"/>
      <c r="D9" s="126"/>
      <c r="E9" s="126"/>
      <c r="F9" s="126"/>
      <c r="G9" s="126"/>
      <c r="H9" s="126"/>
      <c r="I9" s="126"/>
      <c r="J9" s="126"/>
      <c r="K9" s="126"/>
      <c r="L9" s="126"/>
      <c r="M9" s="126"/>
      <c r="N9" s="126"/>
      <c r="O9" s="126"/>
      <c r="P9" s="126"/>
      <c r="Q9" s="126"/>
      <c r="R9" s="126"/>
      <c r="S9" s="126"/>
      <c r="T9" s="126"/>
      <c r="U9" s="126"/>
      <c r="V9" s="126"/>
      <c r="W9" s="126"/>
      <c r="X9" s="126"/>
      <c r="Y9" s="126"/>
      <c r="Z9" s="127"/>
    </row>
    <row r="10" spans="1:27" ht="30" customHeight="1" x14ac:dyDescent="0.15">
      <c r="A10" s="117"/>
      <c r="B10" s="117"/>
    </row>
    <row r="11" spans="1:27" ht="15.75" hidden="1" customHeight="1" x14ac:dyDescent="0.15">
      <c r="A11" s="128"/>
      <c r="B11" s="117"/>
    </row>
    <row r="12" spans="1:27" ht="15.75" hidden="1" customHeight="1" x14ac:dyDescent="0.15">
      <c r="A12" s="128"/>
      <c r="B12" s="117"/>
    </row>
    <row r="13" spans="1:27" ht="20.100000000000001" customHeight="1" x14ac:dyDescent="0.15">
      <c r="A13" s="117"/>
      <c r="B13" s="117"/>
      <c r="C13" s="129" t="s">
        <v>43</v>
      </c>
      <c r="D13" s="130"/>
      <c r="E13" s="130"/>
      <c r="F13" s="130"/>
      <c r="G13" s="130"/>
      <c r="H13" s="131"/>
    </row>
    <row r="14" spans="1:27" ht="15" customHeight="1" x14ac:dyDescent="0.15">
      <c r="A14" s="117"/>
      <c r="B14" s="117"/>
      <c r="C14" s="132"/>
      <c r="D14" s="133"/>
      <c r="E14" s="133"/>
      <c r="F14" s="133"/>
      <c r="G14" s="133"/>
      <c r="H14" s="133"/>
      <c r="I14" s="134"/>
      <c r="J14" s="134"/>
      <c r="K14" s="134"/>
      <c r="L14" s="134"/>
      <c r="M14" s="134"/>
      <c r="N14" s="134"/>
      <c r="O14" s="134"/>
      <c r="P14" s="134"/>
      <c r="Q14" s="134"/>
      <c r="R14" s="134"/>
      <c r="S14" s="134"/>
      <c r="T14" s="134"/>
      <c r="U14" s="134"/>
      <c r="V14" s="134"/>
      <c r="W14" s="134"/>
      <c r="X14" s="134"/>
      <c r="Y14" s="134"/>
      <c r="Z14" s="135"/>
    </row>
    <row r="15" spans="1:27" ht="15.75" hidden="1" customHeight="1" x14ac:dyDescent="0.15">
      <c r="A15" s="117"/>
      <c r="B15" s="117"/>
      <c r="C15" s="136"/>
      <c r="D15" s="137"/>
      <c r="E15" s="138"/>
      <c r="F15" s="138"/>
      <c r="G15" s="138"/>
      <c r="H15" s="138"/>
      <c r="I15" s="139"/>
      <c r="J15" s="140"/>
      <c r="K15" s="140"/>
      <c r="L15" s="140"/>
      <c r="M15" s="140"/>
      <c r="N15" s="140"/>
      <c r="O15" s="140"/>
      <c r="P15" s="140"/>
      <c r="Q15" s="140"/>
      <c r="R15" s="140"/>
      <c r="S15" s="140"/>
      <c r="T15" s="140"/>
      <c r="U15" s="140"/>
      <c r="V15" s="140"/>
      <c r="W15" s="140"/>
      <c r="X15" s="140"/>
      <c r="Y15" s="140"/>
      <c r="Z15" s="141"/>
    </row>
    <row r="16" spans="1:27" ht="15.75" hidden="1" customHeight="1" x14ac:dyDescent="0.15">
      <c r="A16" s="117"/>
      <c r="B16" s="117"/>
      <c r="C16" s="136"/>
      <c r="D16" s="137"/>
      <c r="E16" s="142"/>
      <c r="F16" s="142"/>
      <c r="G16" s="142"/>
      <c r="H16" s="142"/>
      <c r="I16" s="139"/>
      <c r="J16" s="143"/>
      <c r="K16" s="143"/>
      <c r="L16" s="143"/>
      <c r="M16" s="143"/>
      <c r="N16" s="143"/>
      <c r="O16" s="143"/>
      <c r="P16" s="143"/>
      <c r="Q16" s="143"/>
      <c r="R16" s="143"/>
      <c r="S16" s="143"/>
      <c r="T16" s="143"/>
      <c r="U16" s="143"/>
      <c r="V16" s="143"/>
      <c r="W16" s="143"/>
      <c r="X16" s="143"/>
      <c r="Y16" s="143"/>
      <c r="Z16" s="141"/>
    </row>
    <row r="17" spans="1:26" ht="15.75" hidden="1" customHeight="1" x14ac:dyDescent="0.15">
      <c r="A17" s="117"/>
      <c r="B17" s="117"/>
      <c r="C17" s="136"/>
      <c r="D17" s="137"/>
      <c r="E17" s="142"/>
      <c r="F17" s="142"/>
      <c r="G17" s="142"/>
      <c r="H17" s="142"/>
      <c r="I17" s="139"/>
      <c r="J17" s="143"/>
      <c r="K17" s="143"/>
      <c r="L17" s="143"/>
      <c r="M17" s="143"/>
      <c r="N17" s="143"/>
      <c r="O17" s="143"/>
      <c r="P17" s="143"/>
      <c r="Q17" s="143"/>
      <c r="R17" s="143"/>
      <c r="S17" s="143"/>
      <c r="T17" s="143"/>
      <c r="U17" s="143"/>
      <c r="V17" s="143"/>
      <c r="W17" s="143"/>
      <c r="X17" s="143"/>
      <c r="Y17" s="143"/>
      <c r="Z17" s="141"/>
    </row>
    <row r="18" spans="1:26" ht="15.75" hidden="1" customHeight="1" x14ac:dyDescent="0.15">
      <c r="A18" s="117"/>
      <c r="B18" s="117"/>
      <c r="C18" s="136"/>
      <c r="D18" s="137"/>
      <c r="E18" s="142"/>
      <c r="F18" s="142"/>
      <c r="G18" s="142"/>
      <c r="H18" s="142"/>
      <c r="I18" s="139"/>
      <c r="J18" s="143"/>
      <c r="K18" s="143"/>
      <c r="L18" s="143"/>
      <c r="M18" s="143"/>
      <c r="N18" s="143"/>
      <c r="O18" s="143"/>
      <c r="P18" s="143"/>
      <c r="Q18" s="143"/>
      <c r="R18" s="143"/>
      <c r="S18" s="143"/>
      <c r="T18" s="143"/>
      <c r="U18" s="143"/>
      <c r="V18" s="143"/>
      <c r="W18" s="143"/>
      <c r="X18" s="143"/>
      <c r="Y18" s="143"/>
      <c r="Z18" s="141"/>
    </row>
    <row r="19" spans="1:26" ht="15.75" hidden="1" customHeight="1" x14ac:dyDescent="0.15">
      <c r="A19" s="117"/>
      <c r="B19" s="117"/>
      <c r="C19" s="136"/>
      <c r="D19" s="137"/>
      <c r="E19" s="142"/>
      <c r="F19" s="142"/>
      <c r="G19" s="142"/>
      <c r="H19" s="142"/>
      <c r="I19" s="139"/>
      <c r="J19" s="143"/>
      <c r="K19" s="143"/>
      <c r="L19" s="143"/>
      <c r="M19" s="143"/>
      <c r="N19" s="143"/>
      <c r="O19" s="143"/>
      <c r="P19" s="143"/>
      <c r="Q19" s="143"/>
      <c r="R19" s="143"/>
      <c r="S19" s="143"/>
      <c r="T19" s="143"/>
      <c r="U19" s="143"/>
      <c r="V19" s="143"/>
      <c r="W19" s="143"/>
      <c r="X19" s="143"/>
      <c r="Y19" s="143"/>
      <c r="Z19" s="141"/>
    </row>
    <row r="20" spans="1:26" ht="20.100000000000001" customHeight="1" x14ac:dyDescent="0.15">
      <c r="A20" s="117">
        <f>IFERROR(IF(TRIM($I20)="",1001,0),3)</f>
        <v>1001</v>
      </c>
      <c r="B20" s="117"/>
      <c r="C20" s="136"/>
      <c r="D20" s="137">
        <v>1</v>
      </c>
      <c r="E20" s="112" t="s">
        <v>44</v>
      </c>
      <c r="I20" s="88"/>
      <c r="J20" s="89"/>
      <c r="K20" s="89"/>
      <c r="L20" s="89"/>
      <c r="M20" s="89"/>
      <c r="N20" s="142"/>
      <c r="O20" s="142"/>
      <c r="P20" s="142"/>
      <c r="Q20" s="142"/>
      <c r="R20" s="142"/>
      <c r="S20" s="142"/>
      <c r="T20" s="142"/>
      <c r="U20" s="142"/>
      <c r="V20" s="142"/>
      <c r="W20" s="142"/>
      <c r="X20" s="142"/>
      <c r="Y20" s="142"/>
      <c r="Z20" s="141"/>
    </row>
    <row r="21" spans="1:26" ht="20.100000000000001" customHeight="1" x14ac:dyDescent="0.15">
      <c r="A21" s="117"/>
      <c r="B21" s="117"/>
      <c r="C21" s="136"/>
      <c r="D21" s="137"/>
      <c r="E21" s="142"/>
      <c r="F21" s="142"/>
      <c r="G21" s="142"/>
      <c r="H21" s="142"/>
      <c r="I21" s="139"/>
      <c r="J21" s="144" t="s">
        <v>109</v>
      </c>
      <c r="K21" s="143"/>
      <c r="L21" s="143"/>
      <c r="M21" s="143"/>
      <c r="N21" s="143"/>
      <c r="O21" s="143"/>
      <c r="P21" s="143"/>
      <c r="Q21" s="143"/>
      <c r="R21" s="143"/>
      <c r="S21" s="143"/>
      <c r="T21" s="143"/>
      <c r="U21" s="143"/>
      <c r="V21" s="143"/>
      <c r="W21" s="143"/>
      <c r="X21" s="143"/>
      <c r="Y21" s="143"/>
      <c r="Z21" s="141"/>
    </row>
    <row r="22" spans="1:26" ht="20.100000000000001" customHeight="1" x14ac:dyDescent="0.15">
      <c r="A22" s="117">
        <f>IFERROR(IF(AND(TRIM($I22)&lt;&gt;"", OR(ISERROR(FIND("@"&amp;LEFT($I22,3)&amp;"@", 都道府県3))=FALSE, ISERROR(FIND("@"&amp;LEFT($I22,4)&amp;"@",都道府県4))=FALSE))=FALSE,1001,0),3)</f>
        <v>1001</v>
      </c>
      <c r="B22" s="117"/>
      <c r="C22" s="136"/>
      <c r="D22" s="137">
        <v>2</v>
      </c>
      <c r="E22" s="112" t="s">
        <v>45</v>
      </c>
      <c r="I22" s="84"/>
      <c r="J22" s="84"/>
      <c r="K22" s="84"/>
      <c r="L22" s="84"/>
      <c r="M22" s="84"/>
      <c r="N22" s="84"/>
      <c r="O22" s="84"/>
      <c r="P22" s="84"/>
      <c r="Q22" s="85"/>
      <c r="R22" s="84"/>
      <c r="S22" s="84"/>
      <c r="T22" s="84"/>
      <c r="U22" s="84"/>
      <c r="V22" s="84"/>
      <c r="W22" s="84"/>
      <c r="X22" s="84"/>
      <c r="Y22" s="84"/>
      <c r="Z22" s="141"/>
    </row>
    <row r="23" spans="1:26" ht="20.100000000000001" customHeight="1" x14ac:dyDescent="0.15">
      <c r="A23" s="117"/>
      <c r="B23" s="117"/>
      <c r="C23" s="136"/>
      <c r="D23" s="137"/>
      <c r="E23" s="142"/>
      <c r="F23" s="142"/>
      <c r="G23" s="142"/>
      <c r="H23" s="142"/>
      <c r="I23" s="139"/>
      <c r="J23" s="144" t="s">
        <v>46</v>
      </c>
      <c r="K23" s="143"/>
      <c r="L23" s="143"/>
      <c r="M23" s="143"/>
      <c r="N23" s="143"/>
      <c r="O23" s="143"/>
      <c r="P23" s="143"/>
      <c r="Q23" s="143"/>
      <c r="R23" s="143"/>
      <c r="S23" s="143"/>
      <c r="T23" s="143"/>
      <c r="U23" s="143"/>
      <c r="V23" s="143"/>
      <c r="W23" s="143"/>
      <c r="X23" s="143"/>
      <c r="Y23" s="143"/>
      <c r="Z23" s="141"/>
    </row>
    <row r="24" spans="1:26" ht="20.100000000000001" customHeight="1" x14ac:dyDescent="0.15">
      <c r="A24" s="117">
        <f>IFERROR(IF(TRIM($I24)="",1001,0),3)</f>
        <v>1001</v>
      </c>
      <c r="B24" s="117"/>
      <c r="C24" s="136"/>
      <c r="D24" s="137">
        <v>3</v>
      </c>
      <c r="E24" s="112" t="s">
        <v>47</v>
      </c>
      <c r="I24" s="82"/>
      <c r="J24" s="82"/>
      <c r="K24" s="82"/>
      <c r="L24" s="82"/>
      <c r="M24" s="82"/>
      <c r="N24" s="82"/>
      <c r="O24" s="82"/>
      <c r="P24" s="82"/>
      <c r="Q24" s="92"/>
      <c r="R24" s="82"/>
      <c r="S24" s="82"/>
      <c r="T24" s="82"/>
      <c r="U24" s="82"/>
      <c r="V24" s="82"/>
      <c r="W24" s="82"/>
      <c r="X24" s="82"/>
      <c r="Y24" s="82"/>
      <c r="Z24" s="141"/>
    </row>
    <row r="25" spans="1:26" ht="20.100000000000001" customHeight="1" x14ac:dyDescent="0.15">
      <c r="A25" s="117"/>
      <c r="B25" s="117"/>
      <c r="C25" s="145"/>
      <c r="D25" s="142"/>
      <c r="E25" s="142"/>
      <c r="F25" s="142"/>
      <c r="G25" s="142"/>
      <c r="H25" s="142"/>
      <c r="I25" s="139"/>
      <c r="J25" s="144" t="s">
        <v>103</v>
      </c>
      <c r="K25" s="143"/>
      <c r="L25" s="143"/>
      <c r="M25" s="143"/>
      <c r="N25" s="143"/>
      <c r="O25" s="143"/>
      <c r="P25" s="143"/>
      <c r="Q25" s="143"/>
      <c r="R25" s="143"/>
      <c r="S25" s="143"/>
      <c r="T25" s="143"/>
      <c r="U25" s="143"/>
      <c r="V25" s="143"/>
      <c r="W25" s="143"/>
      <c r="X25" s="143"/>
      <c r="Y25" s="143"/>
      <c r="Z25" s="141"/>
    </row>
    <row r="26" spans="1:26" ht="20.100000000000001" customHeight="1" x14ac:dyDescent="0.15">
      <c r="A26" s="117">
        <f>IFERROR(IF(TRIM($I26)="",1001,0),3)</f>
        <v>1001</v>
      </c>
      <c r="B26" s="117"/>
      <c r="C26" s="136"/>
      <c r="D26" s="137">
        <v>4</v>
      </c>
      <c r="E26" s="112" t="s">
        <v>48</v>
      </c>
      <c r="I26" s="82"/>
      <c r="J26" s="82"/>
      <c r="K26" s="82"/>
      <c r="L26" s="82"/>
      <c r="M26" s="82"/>
      <c r="N26" s="82"/>
      <c r="O26" s="82"/>
      <c r="P26" s="82"/>
      <c r="Q26" s="92"/>
      <c r="R26" s="82"/>
      <c r="S26" s="82"/>
      <c r="T26" s="82"/>
      <c r="U26" s="82"/>
      <c r="V26" s="82"/>
      <c r="W26" s="82"/>
      <c r="X26" s="82"/>
      <c r="Y26" s="82"/>
      <c r="Z26" s="141"/>
    </row>
    <row r="27" spans="1:26" ht="20.100000000000001" customHeight="1" x14ac:dyDescent="0.15">
      <c r="A27" s="117"/>
      <c r="B27" s="117"/>
      <c r="C27" s="145"/>
      <c r="D27" s="142"/>
      <c r="E27" s="142"/>
      <c r="F27" s="142"/>
      <c r="G27" s="142"/>
      <c r="H27" s="142"/>
      <c r="I27" s="139"/>
      <c r="J27" s="144" t="s">
        <v>104</v>
      </c>
      <c r="K27" s="143"/>
      <c r="L27" s="143"/>
      <c r="M27" s="143"/>
      <c r="N27" s="143"/>
      <c r="O27" s="143"/>
      <c r="P27" s="143"/>
      <c r="Q27" s="146"/>
      <c r="R27" s="143"/>
      <c r="S27" s="143"/>
      <c r="T27" s="143"/>
      <c r="U27" s="143"/>
      <c r="V27" s="143"/>
      <c r="W27" s="143"/>
      <c r="X27" s="143"/>
      <c r="Y27" s="143"/>
      <c r="Z27" s="147"/>
    </row>
    <row r="28" spans="1:26" ht="20.100000000000001" customHeight="1" x14ac:dyDescent="0.15">
      <c r="A28" s="117">
        <f>IFERROR(IF(TRIM($I28)="",1001,0),3)</f>
        <v>1001</v>
      </c>
      <c r="B28" s="117"/>
      <c r="C28" s="136"/>
      <c r="D28" s="137">
        <v>5</v>
      </c>
      <c r="E28" s="112" t="s">
        <v>49</v>
      </c>
      <c r="I28" s="82"/>
      <c r="J28" s="82"/>
      <c r="K28" s="82"/>
      <c r="L28" s="82"/>
      <c r="M28" s="82"/>
      <c r="N28" s="82"/>
      <c r="O28" s="82"/>
      <c r="P28" s="82"/>
      <c r="Q28" s="82"/>
      <c r="R28" s="82"/>
      <c r="S28" s="82"/>
      <c r="T28" s="82"/>
      <c r="U28" s="82"/>
      <c r="V28" s="82"/>
      <c r="W28" s="82"/>
      <c r="X28" s="82"/>
      <c r="Y28" s="82"/>
      <c r="Z28" s="141"/>
    </row>
    <row r="29" spans="1:26" ht="20.100000000000001" customHeight="1" x14ac:dyDescent="0.15">
      <c r="A29" s="117"/>
      <c r="B29" s="117"/>
      <c r="C29" s="145"/>
      <c r="D29" s="142"/>
      <c r="E29" s="142"/>
      <c r="F29" s="142"/>
      <c r="G29" s="142"/>
      <c r="H29" s="142"/>
      <c r="I29" s="139"/>
      <c r="J29" s="144" t="s">
        <v>50</v>
      </c>
      <c r="K29" s="143"/>
      <c r="L29" s="143"/>
      <c r="M29" s="143"/>
      <c r="N29" s="143"/>
      <c r="O29" s="143"/>
      <c r="P29" s="143"/>
      <c r="Q29" s="143"/>
      <c r="R29" s="143"/>
      <c r="S29" s="143"/>
      <c r="T29" s="143"/>
      <c r="U29" s="143"/>
      <c r="V29" s="143"/>
      <c r="W29" s="143"/>
      <c r="X29" s="143"/>
      <c r="Y29" s="143"/>
      <c r="Z29" s="147"/>
    </row>
    <row r="30" spans="1:26" ht="20.100000000000001" customHeight="1" x14ac:dyDescent="0.15">
      <c r="A30" s="117">
        <f>IFERROR(IF(OR(TRIM($I30)="", NOT(OR(IFERROR(SEARCH(" ",$I30),0)&gt;0, IFERROR(SEARCH("　",$I30),0)&gt;0))),1001,0),3)</f>
        <v>1001</v>
      </c>
      <c r="B30" s="117"/>
      <c r="C30" s="136"/>
      <c r="D30" s="137">
        <v>6</v>
      </c>
      <c r="E30" s="112" t="s">
        <v>51</v>
      </c>
      <c r="I30" s="82"/>
      <c r="J30" s="82"/>
      <c r="K30" s="82"/>
      <c r="L30" s="82"/>
      <c r="M30" s="82"/>
      <c r="N30" s="82"/>
      <c r="O30" s="82"/>
      <c r="P30" s="82"/>
      <c r="Q30" s="82"/>
      <c r="R30" s="82"/>
      <c r="S30" s="82"/>
      <c r="T30" s="82"/>
      <c r="U30" s="82"/>
      <c r="V30" s="82"/>
      <c r="W30" s="82"/>
      <c r="X30" s="82"/>
      <c r="Y30" s="82"/>
      <c r="Z30" s="141"/>
    </row>
    <row r="31" spans="1:26" ht="20.100000000000001" customHeight="1" x14ac:dyDescent="0.15">
      <c r="A31" s="117"/>
      <c r="B31" s="117"/>
      <c r="C31" s="145"/>
      <c r="D31" s="142"/>
      <c r="E31" s="142"/>
      <c r="F31" s="142"/>
      <c r="G31" s="142"/>
      <c r="H31" s="142"/>
      <c r="I31" s="148"/>
      <c r="J31" s="144" t="s">
        <v>52</v>
      </c>
      <c r="K31" s="144"/>
      <c r="L31" s="144"/>
      <c r="M31" s="144"/>
      <c r="N31" s="144"/>
      <c r="O31" s="144"/>
      <c r="P31" s="144"/>
      <c r="Q31" s="144"/>
      <c r="R31" s="144"/>
      <c r="S31" s="144"/>
      <c r="T31" s="144"/>
      <c r="U31" s="144"/>
      <c r="V31" s="144"/>
      <c r="W31" s="144"/>
      <c r="X31" s="144"/>
      <c r="Y31" s="144"/>
      <c r="Z31" s="147"/>
    </row>
    <row r="32" spans="1:26" ht="20.100000000000001" customHeight="1" x14ac:dyDescent="0.15">
      <c r="A32" s="117">
        <f>IFERROR(IF(OR(TRIM($I32)="", NOT(OR(IFERROR(SEARCH(" ",$I32),0)&gt;0, IFERROR(SEARCH("　",$I32),0)&gt;0))),1001,0),3)</f>
        <v>1001</v>
      </c>
      <c r="B32" s="117"/>
      <c r="C32" s="136"/>
      <c r="D32" s="137">
        <v>7</v>
      </c>
      <c r="E32" s="112" t="s">
        <v>53</v>
      </c>
      <c r="I32" s="82"/>
      <c r="J32" s="82"/>
      <c r="K32" s="82"/>
      <c r="L32" s="82"/>
      <c r="M32" s="82"/>
      <c r="N32" s="82"/>
      <c r="O32" s="82"/>
      <c r="P32" s="82"/>
      <c r="Q32" s="82"/>
      <c r="R32" s="82"/>
      <c r="S32" s="82"/>
      <c r="T32" s="82"/>
      <c r="U32" s="82"/>
      <c r="V32" s="82"/>
      <c r="W32" s="82"/>
      <c r="X32" s="82"/>
      <c r="Y32" s="82"/>
      <c r="Z32" s="141"/>
    </row>
    <row r="33" spans="1:27" ht="20.100000000000001" customHeight="1" x14ac:dyDescent="0.15">
      <c r="A33" s="117"/>
      <c r="B33" s="117"/>
      <c r="C33" s="145"/>
      <c r="D33" s="142"/>
      <c r="E33" s="142"/>
      <c r="F33" s="142"/>
      <c r="G33" s="142"/>
      <c r="H33" s="142"/>
      <c r="I33" s="148"/>
      <c r="J33" s="144" t="s">
        <v>54</v>
      </c>
      <c r="K33" s="144"/>
      <c r="L33" s="144"/>
      <c r="M33" s="144"/>
      <c r="N33" s="144"/>
      <c r="O33" s="144"/>
      <c r="P33" s="144"/>
      <c r="Q33" s="144"/>
      <c r="R33" s="144"/>
      <c r="S33" s="144"/>
      <c r="T33" s="144"/>
      <c r="U33" s="144"/>
      <c r="V33" s="144"/>
      <c r="W33" s="144"/>
      <c r="X33" s="144"/>
      <c r="Y33" s="144"/>
      <c r="Z33" s="141"/>
    </row>
    <row r="34" spans="1:27" ht="20.100000000000001" customHeight="1" x14ac:dyDescent="0.15">
      <c r="A34" s="117">
        <f>IFERROR(IF(NOT(AND(TRIM($I34)&lt;&gt;"",ISNUMBER(VALUE(SUBSTITUTE($I34,"-",""))), IFERROR(SEARCH("-",$I34),0)&gt;0)),1001,0),3)</f>
        <v>1001</v>
      </c>
      <c r="B34" s="117"/>
      <c r="C34" s="136"/>
      <c r="D34" s="137">
        <v>8</v>
      </c>
      <c r="E34" s="112" t="s">
        <v>55</v>
      </c>
      <c r="I34" s="82"/>
      <c r="J34" s="82"/>
      <c r="K34" s="82"/>
      <c r="L34" s="82"/>
      <c r="M34" s="82"/>
      <c r="O34" s="149" t="s">
        <v>56</v>
      </c>
      <c r="P34" s="1"/>
      <c r="Q34" s="112" t="s">
        <v>57</v>
      </c>
      <c r="Y34" s="143"/>
      <c r="Z34" s="141"/>
    </row>
    <row r="35" spans="1:27" ht="20.100000000000001" customHeight="1" x14ac:dyDescent="0.15">
      <c r="A35" s="117"/>
      <c r="B35" s="117"/>
      <c r="C35" s="145"/>
      <c r="D35" s="142"/>
      <c r="E35" s="142"/>
      <c r="F35" s="142"/>
      <c r="G35" s="142"/>
      <c r="H35" s="142"/>
      <c r="I35" s="139"/>
      <c r="J35" s="144" t="s">
        <v>58</v>
      </c>
      <c r="K35" s="143"/>
      <c r="L35" s="143"/>
      <c r="M35" s="143"/>
      <c r="N35" s="143"/>
      <c r="O35" s="143"/>
      <c r="P35" s="143"/>
      <c r="Q35" s="143"/>
      <c r="R35" s="143"/>
      <c r="S35" s="143"/>
      <c r="T35" s="143"/>
      <c r="U35" s="143"/>
      <c r="V35" s="143"/>
      <c r="W35" s="143"/>
      <c r="X35" s="143"/>
      <c r="Y35" s="143"/>
      <c r="Z35" s="141"/>
    </row>
    <row r="36" spans="1:27" ht="20.100000000000001" customHeight="1" x14ac:dyDescent="0.15">
      <c r="A36" s="117">
        <f>IFERROR(IF(AND(TRIM($I36)&lt;&gt;"", NOT(AND(ISNUMBER(VALUE(SUBSTITUTE($I36,"-",""))), IFERROR(SEARCH("-",$I36),0)&gt;0))),1001,0),3)</f>
        <v>0</v>
      </c>
      <c r="B36" s="117"/>
      <c r="C36" s="136"/>
      <c r="D36" s="137">
        <v>9</v>
      </c>
      <c r="E36" s="112" t="s">
        <v>59</v>
      </c>
      <c r="I36" s="82"/>
      <c r="J36" s="82"/>
      <c r="K36" s="82"/>
      <c r="L36" s="82"/>
      <c r="M36" s="82"/>
      <c r="N36" s="143"/>
      <c r="O36" s="143"/>
      <c r="P36" s="143"/>
      <c r="Q36" s="143"/>
      <c r="R36" s="143"/>
      <c r="S36" s="143"/>
      <c r="T36" s="143"/>
      <c r="U36" s="143"/>
      <c r="V36" s="143"/>
      <c r="W36" s="143"/>
      <c r="X36" s="143"/>
      <c r="Y36" s="143"/>
      <c r="Z36" s="141"/>
    </row>
    <row r="37" spans="1:27" ht="20.100000000000001" customHeight="1" x14ac:dyDescent="0.15">
      <c r="A37" s="117"/>
      <c r="B37" s="117"/>
      <c r="C37" s="145"/>
      <c r="D37" s="142"/>
      <c r="E37" s="142"/>
      <c r="F37" s="142"/>
      <c r="G37" s="142"/>
      <c r="H37" s="142"/>
      <c r="I37" s="139"/>
      <c r="J37" s="144" t="s">
        <v>58</v>
      </c>
      <c r="K37" s="143"/>
      <c r="L37" s="143"/>
      <c r="M37" s="143"/>
      <c r="N37" s="143"/>
      <c r="O37" s="143"/>
      <c r="P37" s="143"/>
      <c r="Q37" s="143"/>
      <c r="R37" s="143"/>
      <c r="S37" s="143"/>
      <c r="T37" s="143"/>
      <c r="U37" s="143"/>
      <c r="V37" s="143"/>
      <c r="W37" s="143"/>
      <c r="X37" s="143"/>
      <c r="Y37" s="143"/>
      <c r="Z37" s="141"/>
    </row>
    <row r="38" spans="1:27" ht="20.100000000000001" customHeight="1" x14ac:dyDescent="0.15">
      <c r="A38" s="117">
        <f>IFERROR(IF(AND(TRIM($I38)&lt;&gt;"", NOT(IFERROR(SEARCH("@",$I38),0)&gt;0)),1001,0),3)</f>
        <v>0</v>
      </c>
      <c r="B38" s="117"/>
      <c r="C38" s="145"/>
      <c r="D38" s="137">
        <v>10</v>
      </c>
      <c r="E38" s="112" t="s">
        <v>60</v>
      </c>
      <c r="I38" s="82"/>
      <c r="J38" s="82"/>
      <c r="K38" s="82"/>
      <c r="L38" s="82"/>
      <c r="M38" s="82"/>
      <c r="N38" s="82"/>
      <c r="O38" s="82"/>
      <c r="P38" s="82"/>
      <c r="Q38" s="86"/>
      <c r="R38" s="82"/>
      <c r="S38" s="82"/>
      <c r="T38" s="82"/>
      <c r="U38" s="82"/>
      <c r="V38" s="82"/>
      <c r="W38" s="82"/>
      <c r="X38" s="82"/>
      <c r="Y38" s="82"/>
      <c r="Z38" s="141"/>
    </row>
    <row r="39" spans="1:27" ht="20.100000000000001" customHeight="1" x14ac:dyDescent="0.15">
      <c r="A39" s="117"/>
      <c r="B39" s="117"/>
      <c r="C39" s="145"/>
      <c r="D39" s="137"/>
      <c r="I39" s="139"/>
      <c r="J39" s="150" t="s">
        <v>107</v>
      </c>
      <c r="K39" s="151"/>
      <c r="L39" s="144"/>
      <c r="M39" s="144"/>
      <c r="N39" s="144"/>
      <c r="O39" s="144"/>
      <c r="P39" s="144"/>
      <c r="Q39" s="152"/>
      <c r="R39" s="144"/>
      <c r="S39" s="144"/>
      <c r="T39" s="144"/>
      <c r="U39" s="144"/>
      <c r="V39" s="144"/>
      <c r="W39" s="144"/>
      <c r="X39" s="144"/>
      <c r="Y39" s="144"/>
      <c r="Z39" s="142"/>
      <c r="AA39" s="153"/>
    </row>
    <row r="40" spans="1:27" ht="20.100000000000001" customHeight="1" x14ac:dyDescent="0.15">
      <c r="A40" s="117">
        <f>IFERROR(IF(AND($I40&lt;&gt;"一致する", $I40&lt;&gt;"一致しない"),1001,0),3)</f>
        <v>0</v>
      </c>
      <c r="B40" s="117"/>
      <c r="C40" s="136"/>
      <c r="D40" s="137">
        <v>11</v>
      </c>
      <c r="E40" s="112" t="s">
        <v>61</v>
      </c>
      <c r="I40" s="82" t="s">
        <v>62</v>
      </c>
      <c r="J40" s="82"/>
      <c r="K40" s="82"/>
      <c r="L40" s="82"/>
      <c r="M40" s="82"/>
      <c r="N40" s="142"/>
      <c r="O40" s="142"/>
      <c r="P40" s="142"/>
      <c r="Q40" s="142"/>
      <c r="R40" s="142"/>
      <c r="S40" s="142"/>
      <c r="T40" s="142"/>
      <c r="U40" s="142"/>
      <c r="V40" s="142"/>
      <c r="W40" s="142"/>
      <c r="X40" s="142"/>
      <c r="Y40" s="142"/>
      <c r="Z40" s="141"/>
      <c r="AA40" s="142"/>
    </row>
    <row r="41" spans="1:27" ht="20.100000000000001" customHeight="1" x14ac:dyDescent="0.15">
      <c r="A41" s="117"/>
      <c r="B41" s="117"/>
      <c r="C41" s="145"/>
      <c r="D41" s="142"/>
      <c r="E41" s="142"/>
      <c r="F41" s="142"/>
      <c r="G41" s="142"/>
      <c r="H41" s="142"/>
      <c r="I41" s="148"/>
      <c r="J41" s="154" t="s">
        <v>99</v>
      </c>
      <c r="K41" s="144"/>
      <c r="L41" s="144"/>
      <c r="M41" s="144"/>
      <c r="N41" s="144"/>
      <c r="O41" s="144"/>
      <c r="P41" s="144"/>
      <c r="Q41" s="144"/>
      <c r="R41" s="144"/>
      <c r="S41" s="144"/>
      <c r="T41" s="144"/>
      <c r="U41" s="144"/>
      <c r="V41" s="144"/>
      <c r="W41" s="144"/>
      <c r="X41" s="144"/>
      <c r="Y41" s="144"/>
      <c r="Z41" s="155"/>
      <c r="AA41" s="142"/>
    </row>
    <row r="42" spans="1:27" ht="20.100000000000001" customHeight="1" x14ac:dyDescent="0.15">
      <c r="A42" s="117"/>
      <c r="B42" s="117"/>
      <c r="C42" s="156"/>
      <c r="D42" s="157"/>
      <c r="E42" s="157"/>
      <c r="F42" s="157"/>
      <c r="G42" s="157"/>
      <c r="H42" s="157"/>
      <c r="I42" s="158"/>
      <c r="J42" s="158"/>
      <c r="K42" s="159"/>
      <c r="L42" s="158"/>
      <c r="M42" s="158"/>
      <c r="N42" s="158"/>
      <c r="O42" s="158"/>
      <c r="P42" s="158"/>
      <c r="Q42" s="158"/>
      <c r="R42" s="158"/>
      <c r="S42" s="158"/>
      <c r="T42" s="158"/>
      <c r="U42" s="158"/>
      <c r="V42" s="158"/>
      <c r="W42" s="158"/>
      <c r="X42" s="158"/>
      <c r="Y42" s="158"/>
      <c r="Z42" s="160"/>
    </row>
    <row r="43" spans="1:27" ht="15" customHeight="1" x14ac:dyDescent="0.15">
      <c r="A43" s="117"/>
      <c r="B43" s="117"/>
      <c r="C43" s="142"/>
      <c r="D43" s="142"/>
      <c r="E43" s="142"/>
      <c r="F43" s="142"/>
      <c r="G43" s="142"/>
      <c r="H43" s="142"/>
      <c r="I43" s="161"/>
      <c r="J43" s="162"/>
      <c r="K43" s="162"/>
      <c r="L43" s="162"/>
      <c r="M43" s="162"/>
      <c r="N43" s="162"/>
      <c r="O43" s="162"/>
      <c r="P43" s="162"/>
      <c r="Q43" s="162"/>
      <c r="R43" s="162"/>
      <c r="S43" s="162"/>
      <c r="T43" s="162"/>
      <c r="U43" s="162"/>
      <c r="V43" s="162"/>
      <c r="W43" s="162"/>
      <c r="X43" s="162"/>
      <c r="Y43" s="162"/>
      <c r="Z43" s="142"/>
    </row>
    <row r="44" spans="1:27" ht="15.75" hidden="1" customHeight="1" x14ac:dyDescent="0.15">
      <c r="A44" s="117"/>
      <c r="B44" s="117"/>
      <c r="C44" s="142"/>
      <c r="D44" s="142"/>
      <c r="E44" s="142"/>
      <c r="F44" s="142"/>
      <c r="G44" s="142"/>
      <c r="H44" s="142"/>
      <c r="I44" s="162"/>
      <c r="J44" s="142"/>
      <c r="K44" s="142"/>
      <c r="L44" s="142"/>
      <c r="M44" s="142"/>
      <c r="N44" s="142"/>
      <c r="O44" s="142"/>
      <c r="P44" s="142"/>
      <c r="Q44" s="142"/>
      <c r="R44" s="142"/>
      <c r="S44" s="142"/>
      <c r="T44" s="142"/>
      <c r="U44" s="142"/>
      <c r="V44" s="142"/>
      <c r="W44" s="142"/>
      <c r="X44" s="142"/>
      <c r="Y44" s="142"/>
      <c r="Z44" s="142"/>
    </row>
    <row r="45" spans="1:27" ht="15.75" hidden="1" customHeight="1" x14ac:dyDescent="0.15">
      <c r="A45" s="117"/>
      <c r="B45" s="117"/>
      <c r="C45" s="142"/>
      <c r="D45" s="142"/>
      <c r="E45" s="142"/>
      <c r="F45" s="142"/>
      <c r="G45" s="142"/>
      <c r="H45" s="142"/>
      <c r="I45" s="162"/>
      <c r="J45" s="142"/>
      <c r="K45" s="142"/>
      <c r="L45" s="142"/>
      <c r="M45" s="142"/>
      <c r="N45" s="142"/>
      <c r="O45" s="142"/>
      <c r="P45" s="142"/>
      <c r="Q45" s="142"/>
      <c r="R45" s="142"/>
      <c r="S45" s="142"/>
      <c r="T45" s="142"/>
      <c r="U45" s="142"/>
      <c r="V45" s="142"/>
      <c r="W45" s="142"/>
      <c r="X45" s="142"/>
      <c r="Y45" s="142"/>
      <c r="Z45" s="142"/>
    </row>
    <row r="46" spans="1:27" ht="15.75" hidden="1" customHeight="1" x14ac:dyDescent="0.15">
      <c r="A46" s="117"/>
      <c r="B46" s="117"/>
      <c r="C46" s="142"/>
      <c r="D46" s="142"/>
      <c r="E46" s="142"/>
      <c r="F46" s="142"/>
      <c r="G46" s="142"/>
      <c r="H46" s="142"/>
      <c r="I46" s="162"/>
      <c r="J46" s="142"/>
      <c r="K46" s="142"/>
      <c r="L46" s="142"/>
      <c r="M46" s="142"/>
      <c r="N46" s="142"/>
      <c r="O46" s="142"/>
      <c r="P46" s="142"/>
      <c r="Q46" s="142"/>
      <c r="R46" s="142"/>
      <c r="S46" s="142"/>
      <c r="T46" s="142"/>
      <c r="U46" s="142"/>
      <c r="V46" s="142"/>
      <c r="W46" s="142"/>
      <c r="X46" s="142"/>
      <c r="Y46" s="142"/>
      <c r="Z46" s="142"/>
    </row>
    <row r="47" spans="1:27" ht="15.75" hidden="1" customHeight="1" x14ac:dyDescent="0.15">
      <c r="A47" s="117"/>
      <c r="B47" s="117"/>
      <c r="C47" s="142"/>
      <c r="D47" s="142"/>
      <c r="E47" s="142"/>
      <c r="F47" s="142"/>
      <c r="G47" s="142"/>
      <c r="H47" s="142"/>
      <c r="I47" s="162"/>
      <c r="J47" s="142"/>
      <c r="K47" s="142"/>
      <c r="L47" s="142"/>
      <c r="M47" s="142"/>
      <c r="N47" s="142"/>
      <c r="O47" s="142"/>
      <c r="P47" s="142"/>
      <c r="Q47" s="142"/>
      <c r="R47" s="142"/>
      <c r="S47" s="142"/>
      <c r="T47" s="142"/>
      <c r="U47" s="142"/>
      <c r="V47" s="142"/>
      <c r="W47" s="142"/>
      <c r="X47" s="142"/>
      <c r="Y47" s="142"/>
      <c r="Z47" s="142"/>
    </row>
    <row r="48" spans="1:27" ht="15.75" hidden="1" customHeight="1" x14ac:dyDescent="0.15">
      <c r="A48" s="117"/>
      <c r="B48" s="117"/>
      <c r="C48" s="142"/>
      <c r="D48" s="142"/>
      <c r="E48" s="142"/>
      <c r="F48" s="142"/>
      <c r="G48" s="142"/>
      <c r="H48" s="142"/>
      <c r="I48" s="162"/>
      <c r="J48" s="142"/>
      <c r="K48" s="142"/>
      <c r="L48" s="142"/>
      <c r="M48" s="142"/>
      <c r="N48" s="142"/>
      <c r="O48" s="142"/>
      <c r="P48" s="142"/>
      <c r="Q48" s="142"/>
      <c r="R48" s="142"/>
      <c r="S48" s="142"/>
      <c r="T48" s="142"/>
      <c r="U48" s="142"/>
      <c r="V48" s="142"/>
      <c r="W48" s="142"/>
      <c r="X48" s="142"/>
      <c r="Y48" s="142"/>
      <c r="Z48" s="142"/>
    </row>
    <row r="49" spans="1:26" ht="15.75" hidden="1" customHeight="1" x14ac:dyDescent="0.15">
      <c r="A49" s="117"/>
      <c r="B49" s="117"/>
      <c r="C49" s="142"/>
      <c r="D49" s="142"/>
      <c r="E49" s="142"/>
      <c r="F49" s="142"/>
      <c r="G49" s="142"/>
      <c r="H49" s="142"/>
      <c r="I49" s="162"/>
      <c r="J49" s="142"/>
      <c r="K49" s="142"/>
      <c r="L49" s="142"/>
      <c r="M49" s="142"/>
      <c r="N49" s="142"/>
      <c r="O49" s="142"/>
      <c r="P49" s="142"/>
      <c r="Q49" s="142"/>
      <c r="R49" s="142"/>
      <c r="S49" s="142"/>
      <c r="T49" s="142"/>
      <c r="U49" s="142"/>
      <c r="V49" s="142"/>
      <c r="W49" s="142"/>
      <c r="X49" s="142"/>
      <c r="Y49" s="142"/>
      <c r="Z49" s="142"/>
    </row>
    <row r="50" spans="1:26" ht="15.75" hidden="1" customHeight="1" x14ac:dyDescent="0.15">
      <c r="A50" s="117"/>
      <c r="B50" s="117"/>
      <c r="C50" s="142"/>
      <c r="D50" s="142"/>
      <c r="E50" s="142"/>
      <c r="F50" s="142"/>
      <c r="G50" s="142"/>
      <c r="H50" s="142"/>
      <c r="I50" s="162"/>
      <c r="J50" s="142"/>
      <c r="K50" s="142"/>
      <c r="L50" s="142"/>
      <c r="M50" s="142"/>
      <c r="N50" s="142"/>
      <c r="O50" s="142"/>
      <c r="P50" s="142"/>
      <c r="Q50" s="142"/>
      <c r="R50" s="142"/>
      <c r="S50" s="142"/>
      <c r="T50" s="142"/>
      <c r="U50" s="142"/>
      <c r="V50" s="142"/>
      <c r="W50" s="142"/>
      <c r="X50" s="142"/>
      <c r="Y50" s="142"/>
      <c r="Z50" s="142"/>
    </row>
    <row r="51" spans="1:26" ht="15.75" hidden="1" customHeight="1" x14ac:dyDescent="0.15">
      <c r="A51" s="117"/>
      <c r="B51" s="117"/>
      <c r="C51" s="142"/>
      <c r="D51" s="142"/>
      <c r="E51" s="142"/>
      <c r="F51" s="142"/>
      <c r="G51" s="142"/>
      <c r="H51" s="142"/>
      <c r="I51" s="162"/>
      <c r="J51" s="142"/>
      <c r="K51" s="142"/>
      <c r="L51" s="142"/>
      <c r="M51" s="142"/>
      <c r="N51" s="142"/>
      <c r="O51" s="142"/>
      <c r="P51" s="142"/>
      <c r="Q51" s="142"/>
      <c r="R51" s="142"/>
      <c r="S51" s="142"/>
      <c r="T51" s="142"/>
      <c r="U51" s="142"/>
      <c r="V51" s="142"/>
      <c r="W51" s="142"/>
      <c r="X51" s="142"/>
      <c r="Y51" s="142"/>
      <c r="Z51" s="142"/>
    </row>
    <row r="52" spans="1:26" ht="15.75" hidden="1" customHeight="1" x14ac:dyDescent="0.15">
      <c r="A52" s="117"/>
      <c r="B52" s="117"/>
      <c r="C52" s="142"/>
      <c r="D52" s="142"/>
      <c r="E52" s="142"/>
      <c r="F52" s="142"/>
      <c r="G52" s="142"/>
      <c r="H52" s="142"/>
      <c r="I52" s="162"/>
      <c r="J52" s="142"/>
      <c r="K52" s="142"/>
      <c r="L52" s="142"/>
      <c r="M52" s="142"/>
      <c r="N52" s="142"/>
      <c r="O52" s="142"/>
      <c r="P52" s="142"/>
      <c r="Q52" s="142"/>
      <c r="R52" s="142"/>
      <c r="S52" s="142"/>
      <c r="T52" s="142"/>
      <c r="U52" s="142"/>
      <c r="V52" s="142"/>
      <c r="W52" s="142"/>
      <c r="X52" s="142"/>
      <c r="Y52" s="142"/>
      <c r="Z52" s="142"/>
    </row>
    <row r="53" spans="1:26" ht="15.75" hidden="1" customHeight="1" x14ac:dyDescent="0.15">
      <c r="A53" s="117"/>
      <c r="B53" s="117"/>
      <c r="C53" s="142"/>
      <c r="D53" s="142"/>
      <c r="E53" s="142"/>
      <c r="F53" s="142"/>
      <c r="G53" s="142"/>
      <c r="H53" s="142"/>
      <c r="I53" s="162"/>
      <c r="J53" s="142"/>
      <c r="K53" s="142"/>
      <c r="L53" s="142"/>
      <c r="M53" s="142"/>
      <c r="N53" s="142"/>
      <c r="O53" s="142"/>
      <c r="P53" s="142"/>
      <c r="Q53" s="142"/>
      <c r="R53" s="142"/>
      <c r="S53" s="142"/>
      <c r="T53" s="142"/>
      <c r="U53" s="142"/>
      <c r="V53" s="142"/>
      <c r="W53" s="142"/>
      <c r="X53" s="142"/>
      <c r="Y53" s="142"/>
      <c r="Z53" s="142"/>
    </row>
    <row r="54" spans="1:26" ht="15.75" hidden="1" customHeight="1" x14ac:dyDescent="0.15">
      <c r="A54" s="117"/>
      <c r="B54" s="117"/>
      <c r="C54" s="142"/>
      <c r="D54" s="142"/>
      <c r="E54" s="142"/>
      <c r="F54" s="142"/>
      <c r="G54" s="142"/>
      <c r="H54" s="142"/>
      <c r="I54" s="162"/>
      <c r="J54" s="142"/>
      <c r="K54" s="142"/>
      <c r="L54" s="142"/>
      <c r="M54" s="142"/>
      <c r="N54" s="142"/>
      <c r="O54" s="142"/>
      <c r="P54" s="142"/>
      <c r="Q54" s="142"/>
      <c r="R54" s="142"/>
      <c r="S54" s="142"/>
      <c r="T54" s="142"/>
      <c r="U54" s="142"/>
      <c r="V54" s="142"/>
      <c r="W54" s="142"/>
      <c r="X54" s="142"/>
      <c r="Y54" s="142"/>
      <c r="Z54" s="142"/>
    </row>
    <row r="55" spans="1:26" ht="15.75" hidden="1" customHeight="1" x14ac:dyDescent="0.15">
      <c r="A55" s="117"/>
      <c r="B55" s="117"/>
      <c r="C55" s="142"/>
      <c r="D55" s="142"/>
      <c r="E55" s="142"/>
      <c r="F55" s="142"/>
      <c r="G55" s="142"/>
      <c r="H55" s="142"/>
      <c r="I55" s="162"/>
      <c r="J55" s="142"/>
      <c r="K55" s="142"/>
      <c r="L55" s="142"/>
      <c r="M55" s="142"/>
      <c r="N55" s="142"/>
      <c r="O55" s="142"/>
      <c r="P55" s="142"/>
      <c r="Q55" s="142"/>
      <c r="R55" s="142"/>
      <c r="S55" s="142"/>
      <c r="T55" s="142"/>
      <c r="U55" s="142"/>
      <c r="V55" s="142"/>
      <c r="W55" s="142"/>
      <c r="X55" s="142"/>
      <c r="Y55" s="142"/>
      <c r="Z55" s="142"/>
    </row>
    <row r="56" spans="1:26" ht="15.75" hidden="1" customHeight="1" x14ac:dyDescent="0.15">
      <c r="A56" s="117"/>
      <c r="B56" s="117"/>
      <c r="C56" s="142"/>
      <c r="D56" s="142"/>
      <c r="E56" s="142"/>
      <c r="F56" s="142"/>
      <c r="G56" s="142"/>
      <c r="H56" s="142"/>
      <c r="I56" s="162"/>
      <c r="J56" s="142"/>
      <c r="K56" s="142"/>
      <c r="L56" s="142"/>
      <c r="M56" s="142"/>
      <c r="N56" s="142"/>
      <c r="O56" s="142"/>
      <c r="P56" s="142"/>
      <c r="Q56" s="142"/>
      <c r="R56" s="142"/>
      <c r="S56" s="142"/>
      <c r="T56" s="142"/>
      <c r="U56" s="142"/>
      <c r="V56" s="142"/>
      <c r="W56" s="142"/>
      <c r="X56" s="142"/>
      <c r="Y56" s="142"/>
      <c r="Z56" s="142"/>
    </row>
    <row r="57" spans="1:26" ht="15.75" hidden="1" customHeight="1" x14ac:dyDescent="0.15">
      <c r="A57" s="117"/>
      <c r="B57" s="117"/>
      <c r="C57" s="142"/>
      <c r="D57" s="142"/>
      <c r="E57" s="142"/>
      <c r="F57" s="142"/>
      <c r="G57" s="142"/>
      <c r="H57" s="142"/>
      <c r="I57" s="162"/>
      <c r="J57" s="142"/>
      <c r="K57" s="142"/>
      <c r="L57" s="142"/>
      <c r="M57" s="142"/>
      <c r="N57" s="142"/>
      <c r="O57" s="142"/>
      <c r="P57" s="142"/>
      <c r="Q57" s="142"/>
      <c r="R57" s="142"/>
      <c r="S57" s="142"/>
      <c r="T57" s="142"/>
      <c r="U57" s="142"/>
      <c r="V57" s="142"/>
      <c r="W57" s="142"/>
      <c r="X57" s="142"/>
      <c r="Y57" s="142"/>
      <c r="Z57" s="142"/>
    </row>
    <row r="58" spans="1:26" ht="15.75" hidden="1" customHeight="1" x14ac:dyDescent="0.15">
      <c r="A58" s="117"/>
      <c r="B58" s="117"/>
      <c r="C58" s="142"/>
      <c r="D58" s="142"/>
      <c r="E58" s="142"/>
      <c r="F58" s="142"/>
      <c r="G58" s="142"/>
      <c r="H58" s="142"/>
      <c r="I58" s="162"/>
      <c r="J58" s="142"/>
      <c r="K58" s="142"/>
      <c r="L58" s="142"/>
      <c r="M58" s="142"/>
      <c r="N58" s="142"/>
      <c r="O58" s="142"/>
      <c r="P58" s="142"/>
      <c r="Q58" s="142"/>
      <c r="R58" s="142"/>
      <c r="S58" s="142"/>
      <c r="T58" s="142"/>
      <c r="U58" s="142"/>
      <c r="V58" s="142"/>
      <c r="W58" s="142"/>
      <c r="X58" s="142"/>
      <c r="Y58" s="142"/>
      <c r="Z58" s="142"/>
    </row>
    <row r="59" spans="1:26" ht="15" customHeight="1" x14ac:dyDescent="0.15">
      <c r="A59" s="117"/>
      <c r="B59" s="117"/>
      <c r="C59" s="142"/>
      <c r="D59" s="142"/>
      <c r="E59" s="142"/>
      <c r="F59" s="142"/>
      <c r="G59" s="142"/>
      <c r="H59" s="142"/>
      <c r="I59" s="162"/>
      <c r="J59" s="142"/>
      <c r="K59" s="142"/>
      <c r="L59" s="142"/>
      <c r="M59" s="142"/>
      <c r="N59" s="142"/>
      <c r="O59" s="142"/>
      <c r="P59" s="142"/>
      <c r="Q59" s="142"/>
      <c r="R59" s="142"/>
      <c r="S59" s="142"/>
      <c r="T59" s="142"/>
      <c r="U59" s="142"/>
      <c r="V59" s="142"/>
      <c r="W59" s="142"/>
      <c r="X59" s="142"/>
      <c r="Y59" s="142"/>
      <c r="Z59" s="142"/>
    </row>
    <row r="60" spans="1:26" ht="20.100000000000001" customHeight="1" x14ac:dyDescent="0.15">
      <c r="A60" s="117"/>
      <c r="B60" s="117"/>
      <c r="C60" s="129" t="s">
        <v>63</v>
      </c>
      <c r="D60" s="130"/>
      <c r="E60" s="130"/>
      <c r="F60" s="130"/>
      <c r="G60" s="130"/>
      <c r="H60" s="131"/>
      <c r="I60" s="163"/>
    </row>
    <row r="61" spans="1:26" ht="15" customHeight="1" x14ac:dyDescent="0.15">
      <c r="A61" s="117"/>
      <c r="B61" s="117"/>
      <c r="C61" s="132"/>
      <c r="D61" s="133"/>
      <c r="E61" s="133"/>
      <c r="F61" s="133"/>
      <c r="G61" s="133"/>
      <c r="H61" s="133"/>
      <c r="I61" s="134"/>
      <c r="J61" s="134"/>
      <c r="K61" s="134"/>
      <c r="L61" s="134"/>
      <c r="M61" s="134"/>
      <c r="N61" s="134"/>
      <c r="O61" s="134"/>
      <c r="P61" s="134"/>
      <c r="Q61" s="134"/>
      <c r="R61" s="134"/>
      <c r="S61" s="134"/>
      <c r="T61" s="134"/>
      <c r="U61" s="134"/>
      <c r="V61" s="134"/>
      <c r="W61" s="134"/>
      <c r="X61" s="134"/>
      <c r="Y61" s="134"/>
      <c r="Z61" s="135"/>
    </row>
    <row r="62" spans="1:26" ht="20.100000000000001" customHeight="1" x14ac:dyDescent="0.15">
      <c r="A62" s="117"/>
      <c r="B62" s="117"/>
      <c r="C62" s="132"/>
      <c r="D62" s="164" t="s">
        <v>64</v>
      </c>
      <c r="E62" s="164"/>
      <c r="F62" s="164"/>
      <c r="G62" s="164"/>
      <c r="H62" s="164"/>
      <c r="I62" s="164"/>
      <c r="J62" s="164"/>
      <c r="K62" s="164"/>
      <c r="L62" s="164"/>
      <c r="M62" s="164"/>
      <c r="N62" s="164"/>
      <c r="O62" s="164"/>
      <c r="P62" s="164"/>
      <c r="Q62" s="164"/>
      <c r="R62" s="164"/>
      <c r="S62" s="164"/>
      <c r="T62" s="164"/>
      <c r="U62" s="164"/>
      <c r="V62" s="164"/>
      <c r="W62" s="164"/>
      <c r="X62" s="164"/>
      <c r="Y62" s="164"/>
      <c r="Z62" s="141"/>
    </row>
    <row r="63" spans="1:26" ht="20.100000000000001" customHeight="1" x14ac:dyDescent="0.15">
      <c r="A63" s="117">
        <f>IFERROR(IF(AND($I63&lt;&gt;"しない", $I63&lt;&gt;"する"),1001,0),3)</f>
        <v>1001</v>
      </c>
      <c r="B63" s="117"/>
      <c r="C63" s="136"/>
      <c r="D63" s="137">
        <v>1</v>
      </c>
      <c r="E63" s="142" t="s">
        <v>65</v>
      </c>
      <c r="F63" s="142"/>
      <c r="G63" s="142"/>
      <c r="H63" s="142"/>
      <c r="I63" s="82"/>
      <c r="J63" s="82"/>
      <c r="K63" s="82"/>
      <c r="L63" s="82"/>
      <c r="M63" s="82"/>
      <c r="N63" s="142"/>
      <c r="O63" s="142"/>
      <c r="P63" s="142"/>
      <c r="Q63" s="142"/>
      <c r="R63" s="142"/>
      <c r="S63" s="142"/>
      <c r="T63" s="142"/>
      <c r="U63" s="142"/>
      <c r="V63" s="142"/>
      <c r="W63" s="142"/>
      <c r="X63" s="142"/>
      <c r="Y63" s="142"/>
      <c r="Z63" s="141"/>
    </row>
    <row r="64" spans="1:26" ht="20.100000000000001" customHeight="1" x14ac:dyDescent="0.15">
      <c r="A64" s="117"/>
      <c r="B64" s="117"/>
      <c r="C64" s="136"/>
      <c r="D64" s="142"/>
      <c r="E64" s="142"/>
      <c r="F64" s="142"/>
      <c r="G64" s="142"/>
      <c r="H64" s="142"/>
      <c r="I64" s="148"/>
      <c r="J64" s="144" t="s">
        <v>16</v>
      </c>
      <c r="K64" s="143"/>
      <c r="L64" s="143"/>
      <c r="M64" s="143"/>
      <c r="N64" s="143"/>
      <c r="O64" s="143"/>
      <c r="P64" s="143"/>
      <c r="Q64" s="143"/>
      <c r="R64" s="143"/>
      <c r="S64" s="143"/>
      <c r="T64" s="143"/>
      <c r="U64" s="143"/>
      <c r="V64" s="143"/>
      <c r="W64" s="143"/>
      <c r="X64" s="143"/>
      <c r="Y64" s="143"/>
      <c r="Z64" s="141"/>
    </row>
    <row r="65" spans="1:26" ht="20.100000000000001" hidden="1" customHeight="1" x14ac:dyDescent="0.15">
      <c r="A65" s="117"/>
      <c r="B65" s="117"/>
      <c r="C65" s="136"/>
      <c r="D65" s="142"/>
      <c r="E65" s="142"/>
      <c r="F65" s="142"/>
      <c r="G65" s="142"/>
      <c r="H65" s="142"/>
      <c r="I65" s="148"/>
      <c r="J65" s="143"/>
      <c r="K65" s="143"/>
      <c r="L65" s="143"/>
      <c r="M65" s="143"/>
      <c r="N65" s="143"/>
      <c r="O65" s="143"/>
      <c r="P65" s="143"/>
      <c r="Q65" s="143"/>
      <c r="R65" s="143"/>
      <c r="S65" s="143"/>
      <c r="T65" s="143"/>
      <c r="U65" s="143"/>
      <c r="V65" s="143"/>
      <c r="W65" s="143"/>
      <c r="X65" s="143"/>
      <c r="Y65" s="143"/>
      <c r="Z65" s="141"/>
    </row>
    <row r="66" spans="1:26" ht="20.100000000000001" hidden="1" customHeight="1" x14ac:dyDescent="0.15">
      <c r="A66" s="117"/>
      <c r="B66" s="117"/>
      <c r="C66" s="136"/>
      <c r="D66" s="142"/>
      <c r="E66" s="142"/>
      <c r="F66" s="142"/>
      <c r="G66" s="142"/>
      <c r="H66" s="142"/>
      <c r="I66" s="148"/>
      <c r="J66" s="143"/>
      <c r="K66" s="143"/>
      <c r="L66" s="143"/>
      <c r="M66" s="143"/>
      <c r="N66" s="143"/>
      <c r="O66" s="143"/>
      <c r="P66" s="143"/>
      <c r="Q66" s="143"/>
      <c r="R66" s="143"/>
      <c r="S66" s="143"/>
      <c r="T66" s="143"/>
      <c r="U66" s="143"/>
      <c r="V66" s="143"/>
      <c r="W66" s="143"/>
      <c r="X66" s="143"/>
      <c r="Y66" s="143"/>
      <c r="Z66" s="141"/>
    </row>
    <row r="67" spans="1:26" ht="20.100000000000001" hidden="1" customHeight="1" x14ac:dyDescent="0.15">
      <c r="A67" s="117"/>
      <c r="B67" s="117"/>
      <c r="C67" s="136"/>
      <c r="D67" s="142"/>
      <c r="E67" s="142"/>
      <c r="F67" s="142"/>
      <c r="G67" s="142"/>
      <c r="H67" s="142"/>
      <c r="I67" s="148"/>
      <c r="J67" s="143"/>
      <c r="K67" s="143"/>
      <c r="L67" s="143"/>
      <c r="M67" s="143"/>
      <c r="N67" s="143"/>
      <c r="O67" s="143"/>
      <c r="P67" s="143"/>
      <c r="Q67" s="143"/>
      <c r="R67" s="143"/>
      <c r="S67" s="143"/>
      <c r="T67" s="143"/>
      <c r="U67" s="143"/>
      <c r="V67" s="143"/>
      <c r="W67" s="143"/>
      <c r="X67" s="143"/>
      <c r="Y67" s="143"/>
      <c r="Z67" s="141"/>
    </row>
    <row r="68" spans="1:26" ht="20.100000000000001" hidden="1" customHeight="1" x14ac:dyDescent="0.15">
      <c r="A68" s="117"/>
      <c r="B68" s="117"/>
      <c r="C68" s="136"/>
      <c r="D68" s="142"/>
      <c r="E68" s="142"/>
      <c r="F68" s="142"/>
      <c r="G68" s="142"/>
      <c r="H68" s="142"/>
      <c r="I68" s="148"/>
      <c r="J68" s="143"/>
      <c r="K68" s="143"/>
      <c r="L68" s="143"/>
      <c r="M68" s="143"/>
      <c r="N68" s="143"/>
      <c r="O68" s="143"/>
      <c r="P68" s="143"/>
      <c r="Q68" s="143"/>
      <c r="R68" s="143"/>
      <c r="S68" s="143"/>
      <c r="T68" s="143"/>
      <c r="U68" s="143"/>
      <c r="V68" s="143"/>
      <c r="W68" s="143"/>
      <c r="X68" s="143"/>
      <c r="Y68" s="143"/>
      <c r="Z68" s="141"/>
    </row>
    <row r="69" spans="1:26" ht="20.100000000000001" customHeight="1" x14ac:dyDescent="0.15">
      <c r="A69" s="117">
        <f>IFERROR(IF(OR(AND($I63="する",TRIM($I69)=""),AND($I63="しない",NOT(ISBLANK($I69)))),1001,0),3)</f>
        <v>0</v>
      </c>
      <c r="B69" s="117"/>
      <c r="C69" s="136"/>
      <c r="D69" s="137">
        <v>2</v>
      </c>
      <c r="E69" s="112" t="s">
        <v>44</v>
      </c>
      <c r="I69" s="88"/>
      <c r="J69" s="89"/>
      <c r="K69" s="89"/>
      <c r="L69" s="89"/>
      <c r="M69" s="89"/>
      <c r="N69" s="142"/>
      <c r="O69" s="142"/>
      <c r="P69" s="142"/>
      <c r="Q69" s="142"/>
      <c r="R69" s="142"/>
      <c r="S69" s="142"/>
      <c r="T69" s="142"/>
      <c r="U69" s="142"/>
      <c r="V69" s="142"/>
      <c r="W69" s="142"/>
      <c r="X69" s="142"/>
      <c r="Y69" s="142"/>
      <c r="Z69" s="141"/>
    </row>
    <row r="70" spans="1:26" ht="20.100000000000001" customHeight="1" x14ac:dyDescent="0.15">
      <c r="A70" s="117"/>
      <c r="B70" s="117"/>
      <c r="C70" s="136"/>
      <c r="D70" s="137"/>
      <c r="E70" s="142"/>
      <c r="F70" s="142"/>
      <c r="G70" s="142"/>
      <c r="H70" s="142"/>
      <c r="I70" s="139"/>
      <c r="J70" s="144" t="s">
        <v>109</v>
      </c>
      <c r="K70" s="143"/>
      <c r="L70" s="143"/>
      <c r="M70" s="143"/>
      <c r="N70" s="143"/>
      <c r="O70" s="143"/>
      <c r="P70" s="143"/>
      <c r="Q70" s="143"/>
      <c r="R70" s="143"/>
      <c r="S70" s="143"/>
      <c r="T70" s="143"/>
      <c r="U70" s="143"/>
      <c r="V70" s="143"/>
      <c r="W70" s="143"/>
      <c r="X70" s="143"/>
      <c r="Y70" s="143"/>
      <c r="Z70" s="141"/>
    </row>
    <row r="71" spans="1:26" ht="20.100000000000001" customHeight="1" x14ac:dyDescent="0.15">
      <c r="A71" s="117">
        <f>IFERROR(IF(OR(AND($I63="する",AND($I71&lt;&gt;"", OR(ISERROR(FIND("@"&amp;LEFT($I71,3)&amp;"@", 都道府県3))=FALSE, ISERROR(FIND("@"&amp;LEFT($I71,4)&amp;"@",都道府県4))=FALSE))=FALSE),AND($I63="しない",NOT(ISBLANK($I71)))),1001,0),3)</f>
        <v>0</v>
      </c>
      <c r="B71" s="117"/>
      <c r="C71" s="136"/>
      <c r="D71" s="137">
        <v>3</v>
      </c>
      <c r="E71" s="112" t="s">
        <v>45</v>
      </c>
      <c r="I71" s="84"/>
      <c r="J71" s="84"/>
      <c r="K71" s="84"/>
      <c r="L71" s="84"/>
      <c r="M71" s="84"/>
      <c r="N71" s="84"/>
      <c r="O71" s="84"/>
      <c r="P71" s="84"/>
      <c r="Q71" s="85"/>
      <c r="R71" s="84"/>
      <c r="S71" s="84"/>
      <c r="T71" s="84"/>
      <c r="U71" s="84"/>
      <c r="V71" s="84"/>
      <c r="W71" s="84"/>
      <c r="X71" s="84"/>
      <c r="Y71" s="84"/>
      <c r="Z71" s="141"/>
    </row>
    <row r="72" spans="1:26" ht="20.100000000000001" customHeight="1" x14ac:dyDescent="0.15">
      <c r="A72" s="117"/>
      <c r="B72" s="117"/>
      <c r="C72" s="136"/>
      <c r="D72" s="137"/>
      <c r="E72" s="142"/>
      <c r="F72" s="142"/>
      <c r="G72" s="142"/>
      <c r="H72" s="142"/>
      <c r="I72" s="139"/>
      <c r="J72" s="144" t="s">
        <v>46</v>
      </c>
      <c r="K72" s="143"/>
      <c r="L72" s="143"/>
      <c r="M72" s="143"/>
      <c r="N72" s="143"/>
      <c r="O72" s="143"/>
      <c r="P72" s="143"/>
      <c r="Q72" s="143"/>
      <c r="R72" s="143"/>
      <c r="S72" s="143"/>
      <c r="T72" s="143"/>
      <c r="U72" s="143"/>
      <c r="V72" s="143"/>
      <c r="W72" s="143"/>
      <c r="X72" s="143"/>
      <c r="Y72" s="143"/>
      <c r="Z72" s="141"/>
    </row>
    <row r="73" spans="1:26" ht="20.100000000000001" customHeight="1" x14ac:dyDescent="0.15">
      <c r="A73" s="117">
        <f>IFERROR(IF(OR(AND($I63="する",TRIM($I73)=""),AND($I63="しない",NOT(ISBLANK($I73)))),1001,0),3)</f>
        <v>0</v>
      </c>
      <c r="B73" s="117"/>
      <c r="C73" s="136"/>
      <c r="D73" s="137">
        <v>4</v>
      </c>
      <c r="E73" s="112" t="s">
        <v>47</v>
      </c>
      <c r="I73" s="82"/>
      <c r="J73" s="82"/>
      <c r="K73" s="82"/>
      <c r="L73" s="82"/>
      <c r="M73" s="82"/>
      <c r="N73" s="82"/>
      <c r="O73" s="82"/>
      <c r="P73" s="82"/>
      <c r="Q73" s="92"/>
      <c r="R73" s="82"/>
      <c r="S73" s="82"/>
      <c r="T73" s="82"/>
      <c r="U73" s="82"/>
      <c r="V73" s="82"/>
      <c r="W73" s="82"/>
      <c r="X73" s="82"/>
      <c r="Y73" s="82"/>
      <c r="Z73" s="141"/>
    </row>
    <row r="74" spans="1:26" ht="30" customHeight="1" x14ac:dyDescent="0.15">
      <c r="A74" s="117"/>
      <c r="B74" s="117"/>
      <c r="C74" s="145"/>
      <c r="D74" s="142"/>
      <c r="I74" s="139"/>
      <c r="J74" s="165" t="s">
        <v>117</v>
      </c>
      <c r="K74" s="165"/>
      <c r="L74" s="165"/>
      <c r="M74" s="165"/>
      <c r="N74" s="165"/>
      <c r="O74" s="165"/>
      <c r="P74" s="165"/>
      <c r="Q74" s="165"/>
      <c r="R74" s="165"/>
      <c r="S74" s="165"/>
      <c r="T74" s="165"/>
      <c r="U74" s="165"/>
      <c r="V74" s="165"/>
      <c r="W74" s="165"/>
      <c r="X74" s="165"/>
      <c r="Y74" s="165"/>
      <c r="Z74" s="141"/>
    </row>
    <row r="75" spans="1:26" ht="20.100000000000001" customHeight="1" x14ac:dyDescent="0.15">
      <c r="A75" s="117">
        <f>IFERROR(IF(OR(AND($I63="する",TRIM($I75)=""),AND($I63="しない",NOT(ISBLANK($I75)))),1001,0),3)</f>
        <v>0</v>
      </c>
      <c r="B75" s="117"/>
      <c r="C75" s="136"/>
      <c r="D75" s="137">
        <v>5</v>
      </c>
      <c r="E75" s="112" t="s">
        <v>48</v>
      </c>
      <c r="I75" s="82"/>
      <c r="J75" s="82"/>
      <c r="K75" s="82"/>
      <c r="L75" s="82"/>
      <c r="M75" s="82"/>
      <c r="N75" s="82"/>
      <c r="O75" s="82"/>
      <c r="P75" s="82"/>
      <c r="Q75" s="82"/>
      <c r="R75" s="82"/>
      <c r="S75" s="82"/>
      <c r="T75" s="82"/>
      <c r="U75" s="82"/>
      <c r="V75" s="82"/>
      <c r="W75" s="82"/>
      <c r="X75" s="82"/>
      <c r="Y75" s="82"/>
      <c r="Z75" s="141"/>
    </row>
    <row r="76" spans="1:26" ht="30" customHeight="1" x14ac:dyDescent="0.15">
      <c r="A76" s="117"/>
      <c r="B76" s="117"/>
      <c r="C76" s="145"/>
      <c r="D76" s="142"/>
      <c r="E76" s="142"/>
      <c r="F76" s="142"/>
      <c r="G76" s="142"/>
      <c r="H76" s="142"/>
      <c r="I76" s="139"/>
      <c r="J76" s="165" t="s">
        <v>118</v>
      </c>
      <c r="K76" s="165"/>
      <c r="L76" s="165"/>
      <c r="M76" s="165"/>
      <c r="N76" s="165"/>
      <c r="O76" s="165"/>
      <c r="P76" s="165"/>
      <c r="Q76" s="165"/>
      <c r="R76" s="165"/>
      <c r="S76" s="165"/>
      <c r="T76" s="165"/>
      <c r="U76" s="165"/>
      <c r="V76" s="165"/>
      <c r="W76" s="165"/>
      <c r="X76" s="165"/>
      <c r="Y76" s="165"/>
      <c r="Z76" s="141"/>
    </row>
    <row r="77" spans="1:26" ht="20.100000000000001" customHeight="1" x14ac:dyDescent="0.15">
      <c r="A77" s="117">
        <f>IFERROR(IF(OR(AND($I63="する",TRIM($I77)=""),AND($I63="しない",NOT(ISBLANK($I77)))),1001,0),3)</f>
        <v>0</v>
      </c>
      <c r="B77" s="117"/>
      <c r="C77" s="136"/>
      <c r="D77" s="137">
        <v>6</v>
      </c>
      <c r="E77" s="112" t="s">
        <v>66</v>
      </c>
      <c r="I77" s="82"/>
      <c r="J77" s="82"/>
      <c r="K77" s="82"/>
      <c r="L77" s="82"/>
      <c r="M77" s="82"/>
      <c r="N77" s="82"/>
      <c r="O77" s="82"/>
      <c r="P77" s="82"/>
      <c r="Q77" s="82"/>
      <c r="R77" s="82"/>
      <c r="S77" s="82"/>
      <c r="T77" s="82"/>
      <c r="U77" s="82"/>
      <c r="V77" s="82"/>
      <c r="W77" s="82"/>
      <c r="X77" s="82"/>
      <c r="Y77" s="82"/>
      <c r="Z77" s="141"/>
    </row>
    <row r="78" spans="1:26" ht="20.100000000000001" customHeight="1" x14ac:dyDescent="0.15">
      <c r="A78" s="117"/>
      <c r="B78" s="117"/>
      <c r="C78" s="145"/>
      <c r="D78" s="142"/>
      <c r="E78" s="142"/>
      <c r="F78" s="142"/>
      <c r="G78" s="142"/>
      <c r="H78" s="142"/>
      <c r="I78" s="139"/>
      <c r="J78" s="154" t="s">
        <v>67</v>
      </c>
      <c r="K78" s="143"/>
      <c r="L78" s="143"/>
      <c r="M78" s="143"/>
      <c r="N78" s="143"/>
      <c r="O78" s="143"/>
      <c r="P78" s="143"/>
      <c r="Q78" s="143"/>
      <c r="R78" s="143"/>
      <c r="S78" s="143"/>
      <c r="T78" s="143"/>
      <c r="U78" s="143"/>
      <c r="V78" s="143"/>
      <c r="W78" s="143"/>
      <c r="X78" s="143"/>
      <c r="Y78" s="143"/>
      <c r="Z78" s="141"/>
    </row>
    <row r="79" spans="1:26" ht="20.100000000000001" customHeight="1" x14ac:dyDescent="0.15">
      <c r="A79" s="117">
        <f>IFERROR(IF(OR(AND($I63="する",OR(TRIM($I79)="", NOT(OR(IFERROR(SEARCH(" ",$I79),0)&gt;0, IFERROR(SEARCH("　",$I79),0)&gt;0)))),AND($I63="しない",NOT(ISBLANK($I79)))),1001,0),3)</f>
        <v>0</v>
      </c>
      <c r="B79" s="117"/>
      <c r="C79" s="136"/>
      <c r="D79" s="137">
        <v>7</v>
      </c>
      <c r="E79" s="112" t="s">
        <v>68</v>
      </c>
      <c r="I79" s="82"/>
      <c r="J79" s="82"/>
      <c r="K79" s="82"/>
      <c r="L79" s="82"/>
      <c r="M79" s="82"/>
      <c r="N79" s="82"/>
      <c r="O79" s="82"/>
      <c r="P79" s="82"/>
      <c r="Q79" s="82"/>
      <c r="R79" s="82"/>
      <c r="S79" s="82"/>
      <c r="T79" s="82"/>
      <c r="U79" s="82"/>
      <c r="V79" s="82"/>
      <c r="W79" s="82"/>
      <c r="X79" s="82"/>
      <c r="Y79" s="82"/>
      <c r="Z79" s="141"/>
    </row>
    <row r="80" spans="1:26" ht="20.100000000000001" customHeight="1" x14ac:dyDescent="0.15">
      <c r="A80" s="117"/>
      <c r="B80" s="117"/>
      <c r="C80" s="145"/>
      <c r="D80" s="142"/>
      <c r="E80" s="166" t="s">
        <v>69</v>
      </c>
      <c r="F80" s="142"/>
      <c r="G80" s="142"/>
      <c r="H80" s="142"/>
      <c r="I80" s="148"/>
      <c r="J80" s="144" t="s">
        <v>52</v>
      </c>
      <c r="K80" s="144"/>
      <c r="L80" s="144"/>
      <c r="M80" s="144"/>
      <c r="N80" s="144"/>
      <c r="O80" s="144"/>
      <c r="P80" s="144"/>
      <c r="Q80" s="144"/>
      <c r="R80" s="144"/>
      <c r="S80" s="144"/>
      <c r="T80" s="144"/>
      <c r="U80" s="144"/>
      <c r="V80" s="144"/>
      <c r="W80" s="144"/>
      <c r="X80" s="144"/>
      <c r="Y80" s="144"/>
      <c r="Z80" s="141"/>
    </row>
    <row r="81" spans="1:27" ht="20.100000000000001" customHeight="1" x14ac:dyDescent="0.15">
      <c r="A81" s="117">
        <f>IFERROR(IF(OR(AND($I63="する",OR(TRIM($I81)="", NOT(OR(IFERROR(SEARCH(" ",$I81),0)&gt;0, IFERROR(SEARCH("　",$I81),0)&gt;0)))),AND($I63="しない",NOT(ISBLANK($I81)))),1001,0),3)</f>
        <v>0</v>
      </c>
      <c r="B81" s="117"/>
      <c r="C81" s="136"/>
      <c r="D81" s="137">
        <v>8</v>
      </c>
      <c r="E81" s="112" t="s">
        <v>68</v>
      </c>
      <c r="I81" s="82"/>
      <c r="J81" s="82"/>
      <c r="K81" s="82"/>
      <c r="L81" s="82"/>
      <c r="M81" s="82"/>
      <c r="N81" s="82"/>
      <c r="O81" s="82"/>
      <c r="P81" s="82"/>
      <c r="Q81" s="82"/>
      <c r="R81" s="82"/>
      <c r="S81" s="82"/>
      <c r="T81" s="82"/>
      <c r="U81" s="82"/>
      <c r="V81" s="82"/>
      <c r="W81" s="82"/>
      <c r="X81" s="82"/>
      <c r="Y81" s="82"/>
      <c r="Z81" s="141"/>
    </row>
    <row r="82" spans="1:27" ht="20.100000000000001" customHeight="1" x14ac:dyDescent="0.15">
      <c r="A82" s="117"/>
      <c r="B82" s="117"/>
      <c r="C82" s="145"/>
      <c r="D82" s="142"/>
      <c r="E82" s="142"/>
      <c r="F82" s="142"/>
      <c r="G82" s="142"/>
      <c r="H82" s="142"/>
      <c r="I82" s="148"/>
      <c r="J82" s="144" t="s">
        <v>54</v>
      </c>
      <c r="K82" s="144"/>
      <c r="L82" s="144"/>
      <c r="M82" s="144"/>
      <c r="N82" s="144"/>
      <c r="O82" s="144"/>
      <c r="P82" s="144"/>
      <c r="Q82" s="144"/>
      <c r="R82" s="144"/>
      <c r="S82" s="144"/>
      <c r="T82" s="144"/>
      <c r="U82" s="144"/>
      <c r="V82" s="144"/>
      <c r="W82" s="144"/>
      <c r="X82" s="144"/>
      <c r="Y82" s="144"/>
      <c r="Z82" s="141"/>
    </row>
    <row r="83" spans="1:27" ht="20.100000000000001" customHeight="1" x14ac:dyDescent="0.15">
      <c r="A83" s="117">
        <f>IFERROR(IF(OR(AND($I63="する",NOT(AND(TRIM($I83)&lt;&gt;"",ISNUMBER(VALUE(SUBSTITUTE($I83,"-",""))),IFERROR(SEARCH("-",$I83),0)&gt;0))), AND($I63="しない",NOT(ISBLANK($I83)))),1001,0),3)</f>
        <v>0</v>
      </c>
      <c r="B83" s="117"/>
      <c r="C83" s="136"/>
      <c r="D83" s="137">
        <v>9</v>
      </c>
      <c r="E83" s="112" t="s">
        <v>55</v>
      </c>
      <c r="I83" s="82"/>
      <c r="J83" s="82"/>
      <c r="K83" s="82"/>
      <c r="L83" s="82"/>
      <c r="M83" s="82"/>
      <c r="O83" s="149" t="s">
        <v>56</v>
      </c>
      <c r="P83" s="1"/>
      <c r="Q83" s="112" t="s">
        <v>57</v>
      </c>
      <c r="Y83" s="143"/>
      <c r="Z83" s="141"/>
    </row>
    <row r="84" spans="1:27" ht="20.100000000000001" customHeight="1" x14ac:dyDescent="0.15">
      <c r="A84" s="117">
        <f>IFERROR(IF(AND($I63="しない",NOT(ISBLANK($P83))),1001,0),3)</f>
        <v>0</v>
      </c>
      <c r="B84" s="117"/>
      <c r="C84" s="145"/>
      <c r="D84" s="142"/>
      <c r="E84" s="142"/>
      <c r="F84" s="142"/>
      <c r="G84" s="142"/>
      <c r="H84" s="142"/>
      <c r="I84" s="139"/>
      <c r="J84" s="144" t="s">
        <v>58</v>
      </c>
      <c r="K84" s="143"/>
      <c r="L84" s="143"/>
      <c r="M84" s="143"/>
      <c r="N84" s="143"/>
      <c r="O84" s="143"/>
      <c r="P84" s="143"/>
      <c r="Q84" s="143"/>
      <c r="R84" s="143"/>
      <c r="S84" s="143"/>
      <c r="T84" s="143"/>
      <c r="U84" s="143"/>
      <c r="V84" s="143"/>
      <c r="W84" s="143"/>
      <c r="X84" s="143"/>
      <c r="Y84" s="143"/>
      <c r="Z84" s="141"/>
    </row>
    <row r="85" spans="1:27" ht="20.100000000000001" customHeight="1" x14ac:dyDescent="0.15">
      <c r="A85" s="117">
        <f>IFERROR(IF(OR(AND($I63="する",AND(TRIM($I85)&lt;&gt;"",NOT(AND(ISNUMBER(VALUE(SUBSTITUTE($I85,"-",""))),IFERROR(SEARCH("-",$I85),0)&gt;0)))), AND($I63="しない",NOT(ISBLANK($I85)))),1001,0),3)</f>
        <v>0</v>
      </c>
      <c r="B85" s="117"/>
      <c r="C85" s="136"/>
      <c r="D85" s="137">
        <v>10</v>
      </c>
      <c r="E85" s="112" t="s">
        <v>59</v>
      </c>
      <c r="I85" s="82"/>
      <c r="J85" s="82"/>
      <c r="K85" s="82"/>
      <c r="L85" s="82"/>
      <c r="M85" s="82"/>
      <c r="N85" s="143"/>
      <c r="O85" s="143"/>
      <c r="P85" s="143"/>
      <c r="Q85" s="143"/>
      <c r="R85" s="143"/>
      <c r="S85" s="143"/>
      <c r="T85" s="143"/>
      <c r="U85" s="143"/>
      <c r="V85" s="143"/>
      <c r="W85" s="143"/>
      <c r="X85" s="143"/>
      <c r="Y85" s="143"/>
      <c r="Z85" s="141"/>
    </row>
    <row r="86" spans="1:27" ht="20.100000000000001" customHeight="1" x14ac:dyDescent="0.15">
      <c r="A86" s="117"/>
      <c r="B86" s="117"/>
      <c r="C86" s="145"/>
      <c r="D86" s="142"/>
      <c r="E86" s="142"/>
      <c r="F86" s="142"/>
      <c r="G86" s="142"/>
      <c r="H86" s="142"/>
      <c r="I86" s="139"/>
      <c r="J86" s="144" t="s">
        <v>58</v>
      </c>
      <c r="K86" s="143"/>
      <c r="L86" s="143"/>
      <c r="M86" s="143"/>
      <c r="N86" s="143"/>
      <c r="O86" s="143"/>
      <c r="P86" s="143"/>
      <c r="Q86" s="143"/>
      <c r="R86" s="143"/>
      <c r="S86" s="143"/>
      <c r="T86" s="143"/>
      <c r="U86" s="143"/>
      <c r="V86" s="143"/>
      <c r="W86" s="143"/>
      <c r="X86" s="143"/>
      <c r="Y86" s="143"/>
      <c r="Z86" s="141"/>
    </row>
    <row r="87" spans="1:27" ht="20.100000000000001" customHeight="1" x14ac:dyDescent="0.15">
      <c r="A87" s="117">
        <f>IFERROR(IF(OR(AND($I63="する",AND(TRIM($I87)&lt;&gt;"",NOT(IFERROR(SEARCH("@",$I87),0)&gt;0))),AND($I63="しない",NOT(ISBLANK($I87)))),1001,0),3)</f>
        <v>0</v>
      </c>
      <c r="B87" s="117"/>
      <c r="C87" s="145"/>
      <c r="D87" s="137">
        <v>11</v>
      </c>
      <c r="E87" s="112" t="s">
        <v>60</v>
      </c>
      <c r="I87" s="82"/>
      <c r="J87" s="82"/>
      <c r="K87" s="82"/>
      <c r="L87" s="82"/>
      <c r="M87" s="82"/>
      <c r="N87" s="82"/>
      <c r="O87" s="82"/>
      <c r="P87" s="82"/>
      <c r="Q87" s="86"/>
      <c r="R87" s="82"/>
      <c r="S87" s="82"/>
      <c r="T87" s="82"/>
      <c r="U87" s="82"/>
      <c r="V87" s="82"/>
      <c r="W87" s="82"/>
      <c r="X87" s="82"/>
      <c r="Y87" s="82"/>
      <c r="Z87" s="141"/>
    </row>
    <row r="88" spans="1:27" ht="20.100000000000001" customHeight="1" x14ac:dyDescent="0.15">
      <c r="A88" s="117"/>
      <c r="B88" s="117"/>
      <c r="C88" s="145"/>
      <c r="D88" s="137"/>
      <c r="I88" s="139"/>
      <c r="J88" s="150" t="s">
        <v>107</v>
      </c>
      <c r="K88" s="167"/>
      <c r="L88" s="143"/>
      <c r="M88" s="143"/>
      <c r="N88" s="143"/>
      <c r="O88" s="143"/>
      <c r="P88" s="143"/>
      <c r="Q88" s="168"/>
      <c r="R88" s="143"/>
      <c r="S88" s="143"/>
      <c r="T88" s="143"/>
      <c r="U88" s="143"/>
      <c r="V88" s="143"/>
      <c r="W88" s="143"/>
      <c r="X88" s="143"/>
      <c r="Y88" s="143"/>
      <c r="Z88" s="142"/>
      <c r="AA88" s="153"/>
    </row>
    <row r="89" spans="1:27" ht="20.100000000000001" customHeight="1" x14ac:dyDescent="0.15">
      <c r="A89" s="117"/>
      <c r="B89" s="117"/>
      <c r="C89" s="156"/>
      <c r="D89" s="157"/>
      <c r="E89" s="157"/>
      <c r="F89" s="157"/>
      <c r="G89" s="157"/>
      <c r="H89" s="157"/>
      <c r="I89" s="169"/>
      <c r="J89" s="170"/>
      <c r="K89" s="171"/>
      <c r="L89" s="170"/>
      <c r="M89" s="170"/>
      <c r="N89" s="170"/>
      <c r="O89" s="170"/>
      <c r="P89" s="170"/>
      <c r="Q89" s="172"/>
      <c r="R89" s="170"/>
      <c r="S89" s="170"/>
      <c r="T89" s="170"/>
      <c r="U89" s="170"/>
      <c r="V89" s="170"/>
      <c r="W89" s="170"/>
      <c r="X89" s="170"/>
      <c r="Y89" s="170"/>
      <c r="Z89" s="157"/>
      <c r="AA89" s="153"/>
    </row>
    <row r="90" spans="1:27" ht="20.100000000000001" customHeight="1" x14ac:dyDescent="0.15">
      <c r="A90" s="117"/>
      <c r="B90" s="117"/>
      <c r="C90" s="142"/>
      <c r="D90" s="142"/>
      <c r="E90" s="142"/>
      <c r="F90" s="142"/>
      <c r="G90" s="142"/>
      <c r="H90" s="142"/>
      <c r="I90" s="161"/>
      <c r="J90" s="142"/>
      <c r="K90" s="173"/>
      <c r="L90" s="142"/>
      <c r="M90" s="142"/>
      <c r="N90" s="142"/>
      <c r="O90" s="142"/>
      <c r="P90" s="142"/>
      <c r="Q90" s="142"/>
      <c r="R90" s="142"/>
      <c r="S90" s="142"/>
      <c r="T90" s="142"/>
      <c r="U90" s="142"/>
      <c r="V90" s="142"/>
      <c r="W90" s="142"/>
      <c r="X90" s="142"/>
      <c r="Y90" s="142"/>
      <c r="Z90" s="142"/>
    </row>
    <row r="91" spans="1:27" ht="15.75" hidden="1" customHeight="1" x14ac:dyDescent="0.15">
      <c r="A91" s="117"/>
      <c r="B91" s="117"/>
      <c r="C91" s="142"/>
      <c r="D91" s="142"/>
      <c r="E91" s="142"/>
      <c r="F91" s="142"/>
      <c r="G91" s="142"/>
      <c r="H91" s="142"/>
      <c r="I91" s="161"/>
      <c r="J91" s="142"/>
      <c r="K91" s="173"/>
      <c r="L91" s="142"/>
      <c r="M91" s="142"/>
      <c r="N91" s="142"/>
      <c r="O91" s="142"/>
      <c r="P91" s="142"/>
      <c r="Q91" s="142"/>
      <c r="R91" s="142"/>
      <c r="S91" s="142"/>
      <c r="T91" s="142"/>
      <c r="U91" s="142"/>
      <c r="V91" s="142"/>
      <c r="W91" s="142"/>
      <c r="X91" s="142"/>
      <c r="Y91" s="142"/>
      <c r="Z91" s="142"/>
    </row>
    <row r="92" spans="1:27" ht="15.75" hidden="1" customHeight="1" x14ac:dyDescent="0.15">
      <c r="A92" s="117"/>
      <c r="B92" s="117"/>
      <c r="C92" s="142"/>
      <c r="D92" s="142"/>
      <c r="E92" s="142"/>
      <c r="F92" s="142"/>
      <c r="G92" s="142"/>
      <c r="H92" s="142"/>
      <c r="I92" s="161"/>
      <c r="J92" s="142"/>
      <c r="K92" s="173"/>
      <c r="L92" s="142"/>
      <c r="M92" s="142"/>
      <c r="N92" s="142"/>
      <c r="O92" s="142"/>
      <c r="P92" s="142"/>
      <c r="Q92" s="142"/>
      <c r="R92" s="142"/>
      <c r="S92" s="142"/>
      <c r="T92" s="142"/>
      <c r="U92" s="142"/>
      <c r="V92" s="142"/>
      <c r="W92" s="142"/>
      <c r="X92" s="142"/>
      <c r="Y92" s="142"/>
      <c r="Z92" s="142"/>
    </row>
    <row r="93" spans="1:27" ht="15.75" hidden="1" customHeight="1" x14ac:dyDescent="0.15">
      <c r="A93" s="117"/>
      <c r="B93" s="117"/>
      <c r="C93" s="142"/>
      <c r="D93" s="142"/>
      <c r="E93" s="142"/>
      <c r="F93" s="142"/>
      <c r="G93" s="142"/>
      <c r="H93" s="142"/>
      <c r="I93" s="161"/>
      <c r="J93" s="142"/>
      <c r="K93" s="173"/>
      <c r="L93" s="142"/>
      <c r="M93" s="142"/>
      <c r="N93" s="142"/>
      <c r="O93" s="142"/>
      <c r="P93" s="142"/>
      <c r="Q93" s="142"/>
      <c r="R93" s="142"/>
      <c r="S93" s="142"/>
      <c r="T93" s="142"/>
      <c r="U93" s="142"/>
      <c r="V93" s="142"/>
      <c r="W93" s="142"/>
      <c r="X93" s="142"/>
      <c r="Y93" s="142"/>
      <c r="Z93" s="142"/>
    </row>
    <row r="94" spans="1:27" ht="15.75" hidden="1" customHeight="1" x14ac:dyDescent="0.15">
      <c r="A94" s="117"/>
      <c r="B94" s="117"/>
      <c r="C94" s="142"/>
      <c r="D94" s="142"/>
      <c r="E94" s="142"/>
      <c r="F94" s="142"/>
      <c r="G94" s="142"/>
      <c r="H94" s="142"/>
      <c r="I94" s="161"/>
      <c r="J94" s="142"/>
      <c r="K94" s="173"/>
      <c r="L94" s="142"/>
      <c r="M94" s="142"/>
      <c r="N94" s="142"/>
      <c r="O94" s="142"/>
      <c r="P94" s="142"/>
      <c r="Q94" s="142"/>
      <c r="R94" s="142"/>
      <c r="S94" s="142"/>
      <c r="T94" s="142"/>
      <c r="U94" s="142"/>
      <c r="V94" s="142"/>
      <c r="W94" s="142"/>
      <c r="X94" s="142"/>
      <c r="Y94" s="142"/>
      <c r="Z94" s="142"/>
    </row>
    <row r="95" spans="1:27" ht="15.75" hidden="1" customHeight="1" x14ac:dyDescent="0.15">
      <c r="A95" s="117"/>
      <c r="B95" s="117"/>
      <c r="C95" s="142"/>
      <c r="D95" s="142"/>
      <c r="E95" s="142"/>
      <c r="F95" s="142"/>
      <c r="G95" s="142"/>
      <c r="H95" s="142"/>
      <c r="I95" s="161"/>
      <c r="J95" s="142"/>
      <c r="K95" s="173"/>
      <c r="L95" s="142"/>
      <c r="M95" s="142"/>
      <c r="N95" s="142"/>
      <c r="O95" s="142"/>
      <c r="P95" s="142"/>
      <c r="Q95" s="142"/>
      <c r="R95" s="142"/>
      <c r="S95" s="142"/>
      <c r="T95" s="142"/>
      <c r="U95" s="142"/>
      <c r="V95" s="142"/>
      <c r="W95" s="142"/>
      <c r="X95" s="142"/>
      <c r="Y95" s="142"/>
      <c r="Z95" s="142"/>
    </row>
    <row r="96" spans="1:27" ht="15.75" hidden="1" customHeight="1" x14ac:dyDescent="0.15">
      <c r="A96" s="117"/>
      <c r="B96" s="117"/>
      <c r="C96" s="142"/>
      <c r="D96" s="142"/>
      <c r="E96" s="142"/>
      <c r="F96" s="142"/>
      <c r="G96" s="142"/>
      <c r="H96" s="142"/>
      <c r="I96" s="161"/>
      <c r="J96" s="142"/>
      <c r="K96" s="173"/>
      <c r="L96" s="142"/>
      <c r="M96" s="142"/>
      <c r="N96" s="142"/>
      <c r="O96" s="142"/>
      <c r="P96" s="142"/>
      <c r="Q96" s="142"/>
      <c r="R96" s="142"/>
      <c r="S96" s="142"/>
      <c r="T96" s="142"/>
      <c r="U96" s="142"/>
      <c r="V96" s="142"/>
      <c r="W96" s="142"/>
      <c r="X96" s="142"/>
      <c r="Y96" s="142"/>
      <c r="Z96" s="142"/>
    </row>
    <row r="97" spans="1:26" ht="15.75" hidden="1" customHeight="1" x14ac:dyDescent="0.15">
      <c r="A97" s="117"/>
      <c r="B97" s="117"/>
      <c r="C97" s="142"/>
      <c r="D97" s="142"/>
      <c r="E97" s="142"/>
      <c r="F97" s="142"/>
      <c r="G97" s="142"/>
      <c r="H97" s="142"/>
      <c r="I97" s="161"/>
      <c r="J97" s="142"/>
      <c r="K97" s="173"/>
      <c r="L97" s="142"/>
      <c r="M97" s="142"/>
      <c r="N97" s="142"/>
      <c r="O97" s="142"/>
      <c r="P97" s="142"/>
      <c r="Q97" s="142"/>
      <c r="R97" s="142"/>
      <c r="S97" s="142"/>
      <c r="T97" s="142"/>
      <c r="U97" s="142"/>
      <c r="V97" s="142"/>
      <c r="W97" s="142"/>
      <c r="X97" s="142"/>
      <c r="Y97" s="142"/>
      <c r="Z97" s="142"/>
    </row>
    <row r="98" spans="1:26" ht="15.75" hidden="1" customHeight="1" x14ac:dyDescent="0.15">
      <c r="A98" s="117"/>
      <c r="B98" s="117"/>
      <c r="C98" s="142"/>
      <c r="D98" s="142"/>
      <c r="E98" s="142"/>
      <c r="F98" s="142"/>
      <c r="G98" s="142"/>
      <c r="H98" s="142"/>
      <c r="I98" s="161"/>
      <c r="J98" s="142"/>
      <c r="K98" s="173"/>
      <c r="L98" s="142"/>
      <c r="M98" s="142"/>
      <c r="N98" s="142"/>
      <c r="O98" s="142"/>
      <c r="P98" s="142"/>
      <c r="Q98" s="142"/>
      <c r="R98" s="142"/>
      <c r="S98" s="142"/>
      <c r="T98" s="142"/>
      <c r="U98" s="142"/>
      <c r="V98" s="142"/>
      <c r="W98" s="142"/>
      <c r="X98" s="142"/>
      <c r="Y98" s="142"/>
      <c r="Z98" s="142"/>
    </row>
    <row r="99" spans="1:26" ht="15.75" hidden="1" customHeight="1" x14ac:dyDescent="0.15">
      <c r="A99" s="117"/>
      <c r="B99" s="117"/>
      <c r="C99" s="142"/>
      <c r="D99" s="142"/>
      <c r="E99" s="142"/>
      <c r="F99" s="142"/>
      <c r="G99" s="142"/>
      <c r="H99" s="142"/>
      <c r="I99" s="161"/>
      <c r="J99" s="142"/>
      <c r="K99" s="173"/>
      <c r="L99" s="142"/>
      <c r="M99" s="142"/>
      <c r="N99" s="142"/>
      <c r="O99" s="142"/>
      <c r="P99" s="142"/>
      <c r="Q99" s="142"/>
      <c r="R99" s="142"/>
      <c r="S99" s="142"/>
      <c r="T99" s="142"/>
      <c r="U99" s="142"/>
      <c r="V99" s="142"/>
      <c r="W99" s="142"/>
      <c r="X99" s="142"/>
      <c r="Y99" s="142"/>
      <c r="Z99" s="142"/>
    </row>
    <row r="100" spans="1:26" ht="15.75" hidden="1" customHeight="1" x14ac:dyDescent="0.15">
      <c r="A100" s="117"/>
      <c r="B100" s="117"/>
      <c r="C100" s="142"/>
      <c r="D100" s="142"/>
      <c r="E100" s="142"/>
      <c r="F100" s="142"/>
      <c r="G100" s="142"/>
      <c r="H100" s="142"/>
      <c r="I100" s="161"/>
      <c r="J100" s="142"/>
      <c r="K100" s="173"/>
      <c r="L100" s="142"/>
      <c r="M100" s="142"/>
      <c r="N100" s="142"/>
      <c r="O100" s="142"/>
      <c r="P100" s="142"/>
      <c r="Q100" s="142"/>
      <c r="R100" s="142"/>
      <c r="S100" s="142"/>
      <c r="T100" s="142"/>
      <c r="U100" s="142"/>
      <c r="V100" s="142"/>
      <c r="W100" s="142"/>
      <c r="X100" s="142"/>
      <c r="Y100" s="142"/>
      <c r="Z100" s="142"/>
    </row>
    <row r="101" spans="1:26" ht="15.75" hidden="1" customHeight="1" x14ac:dyDescent="0.15">
      <c r="A101" s="117"/>
      <c r="B101" s="117"/>
      <c r="C101" s="142"/>
      <c r="D101" s="142"/>
      <c r="E101" s="142"/>
      <c r="F101" s="142"/>
      <c r="G101" s="142"/>
      <c r="H101" s="142"/>
      <c r="I101" s="161"/>
      <c r="J101" s="142"/>
      <c r="K101" s="173"/>
      <c r="L101" s="142"/>
      <c r="M101" s="142"/>
      <c r="N101" s="142"/>
      <c r="O101" s="142"/>
      <c r="P101" s="142"/>
      <c r="Q101" s="142"/>
      <c r="R101" s="142"/>
      <c r="S101" s="142"/>
      <c r="T101" s="142"/>
      <c r="U101" s="142"/>
      <c r="V101" s="142"/>
      <c r="W101" s="142"/>
      <c r="X101" s="142"/>
      <c r="Y101" s="142"/>
      <c r="Z101" s="142"/>
    </row>
    <row r="102" spans="1:26" ht="15.75" hidden="1" customHeight="1" x14ac:dyDescent="0.15">
      <c r="A102" s="117"/>
      <c r="B102" s="117"/>
      <c r="C102" s="142"/>
      <c r="D102" s="142"/>
      <c r="E102" s="142"/>
      <c r="F102" s="142"/>
      <c r="G102" s="142"/>
      <c r="H102" s="142"/>
      <c r="I102" s="161"/>
      <c r="J102" s="142"/>
      <c r="K102" s="173"/>
      <c r="L102" s="142"/>
      <c r="M102" s="142"/>
      <c r="N102" s="142"/>
      <c r="O102" s="142"/>
      <c r="P102" s="142"/>
      <c r="Q102" s="142"/>
      <c r="R102" s="142"/>
      <c r="S102" s="142"/>
      <c r="T102" s="142"/>
      <c r="U102" s="142"/>
      <c r="V102" s="142"/>
      <c r="W102" s="142"/>
      <c r="X102" s="142"/>
      <c r="Y102" s="142"/>
      <c r="Z102" s="142"/>
    </row>
    <row r="103" spans="1:26" ht="15.75" hidden="1" customHeight="1" x14ac:dyDescent="0.15">
      <c r="A103" s="117"/>
      <c r="B103" s="117"/>
      <c r="C103" s="142"/>
      <c r="D103" s="142"/>
      <c r="E103" s="142"/>
      <c r="F103" s="142"/>
      <c r="G103" s="142"/>
      <c r="H103" s="142"/>
      <c r="I103" s="161"/>
      <c r="J103" s="142"/>
      <c r="K103" s="173"/>
      <c r="L103" s="142"/>
      <c r="M103" s="142"/>
      <c r="N103" s="142"/>
      <c r="O103" s="142"/>
      <c r="P103" s="142"/>
      <c r="Q103" s="142"/>
      <c r="R103" s="142"/>
      <c r="S103" s="142"/>
      <c r="T103" s="142"/>
      <c r="U103" s="142"/>
      <c r="V103" s="142"/>
      <c r="W103" s="142"/>
      <c r="X103" s="142"/>
      <c r="Y103" s="142"/>
      <c r="Z103" s="142"/>
    </row>
    <row r="104" spans="1:26" ht="15.75" hidden="1" customHeight="1" x14ac:dyDescent="0.15">
      <c r="A104" s="117"/>
      <c r="B104" s="117"/>
      <c r="C104" s="142"/>
      <c r="D104" s="142"/>
      <c r="E104" s="142"/>
      <c r="F104" s="142"/>
      <c r="G104" s="142"/>
      <c r="H104" s="142"/>
      <c r="I104" s="161"/>
      <c r="J104" s="142"/>
      <c r="K104" s="173"/>
      <c r="L104" s="142"/>
      <c r="M104" s="142"/>
      <c r="N104" s="142"/>
      <c r="O104" s="142"/>
      <c r="P104" s="142"/>
      <c r="Q104" s="142"/>
      <c r="R104" s="142"/>
      <c r="S104" s="142"/>
      <c r="T104" s="142"/>
      <c r="U104" s="142"/>
      <c r="V104" s="142"/>
      <c r="W104" s="142"/>
      <c r="X104" s="142"/>
      <c r="Y104" s="142"/>
      <c r="Z104" s="142"/>
    </row>
    <row r="105" spans="1:26" ht="15.75" hidden="1" customHeight="1" x14ac:dyDescent="0.15">
      <c r="A105" s="117"/>
      <c r="B105" s="117"/>
      <c r="C105" s="142"/>
      <c r="D105" s="142"/>
      <c r="E105" s="142"/>
      <c r="F105" s="142"/>
      <c r="G105" s="142"/>
      <c r="H105" s="142"/>
      <c r="I105" s="161"/>
      <c r="J105" s="142"/>
      <c r="K105" s="173"/>
      <c r="L105" s="142"/>
      <c r="M105" s="142"/>
      <c r="N105" s="142"/>
      <c r="O105" s="142"/>
      <c r="P105" s="142"/>
      <c r="Q105" s="142"/>
      <c r="R105" s="142"/>
      <c r="S105" s="142"/>
      <c r="T105" s="142"/>
      <c r="U105" s="142"/>
      <c r="V105" s="142"/>
      <c r="W105" s="142"/>
      <c r="X105" s="142"/>
      <c r="Y105" s="142"/>
      <c r="Z105" s="142"/>
    </row>
    <row r="106" spans="1:26" ht="15.75" hidden="1" customHeight="1" x14ac:dyDescent="0.15">
      <c r="A106" s="117"/>
      <c r="B106" s="117"/>
      <c r="C106" s="142"/>
      <c r="D106" s="142"/>
      <c r="E106" s="142"/>
      <c r="F106" s="142"/>
      <c r="G106" s="142"/>
      <c r="H106" s="142"/>
      <c r="I106" s="161"/>
      <c r="J106" s="142"/>
      <c r="K106" s="173"/>
      <c r="L106" s="142"/>
      <c r="M106" s="142"/>
      <c r="N106" s="142"/>
      <c r="O106" s="142"/>
      <c r="P106" s="142"/>
      <c r="Q106" s="142"/>
      <c r="R106" s="142"/>
      <c r="S106" s="142"/>
      <c r="T106" s="142"/>
      <c r="U106" s="142"/>
      <c r="V106" s="142"/>
      <c r="W106" s="142"/>
      <c r="X106" s="142"/>
      <c r="Y106" s="142"/>
      <c r="Z106" s="142"/>
    </row>
    <row r="107" spans="1:26" ht="15.75" hidden="1" customHeight="1" x14ac:dyDescent="0.15">
      <c r="A107" s="117"/>
      <c r="B107" s="117"/>
      <c r="C107" s="142"/>
      <c r="D107" s="142"/>
      <c r="E107" s="142"/>
      <c r="F107" s="142"/>
      <c r="G107" s="142"/>
      <c r="H107" s="142"/>
      <c r="I107" s="161"/>
      <c r="J107" s="142"/>
      <c r="K107" s="173"/>
      <c r="L107" s="142"/>
      <c r="M107" s="142"/>
      <c r="N107" s="142"/>
      <c r="O107" s="142"/>
      <c r="P107" s="142"/>
      <c r="Q107" s="142"/>
      <c r="R107" s="142"/>
      <c r="S107" s="142"/>
      <c r="T107" s="142"/>
      <c r="U107" s="142"/>
      <c r="V107" s="142"/>
      <c r="W107" s="142"/>
      <c r="X107" s="142"/>
      <c r="Y107" s="142"/>
      <c r="Z107" s="142"/>
    </row>
    <row r="108" spans="1:26" ht="20.100000000000001" customHeight="1" x14ac:dyDescent="0.15">
      <c r="A108" s="117"/>
      <c r="B108" s="117"/>
      <c r="C108" s="142"/>
      <c r="D108" s="142"/>
      <c r="E108" s="142"/>
      <c r="F108" s="142"/>
      <c r="G108" s="142"/>
      <c r="H108" s="142"/>
      <c r="I108" s="161"/>
      <c r="J108" s="142"/>
      <c r="K108" s="173"/>
      <c r="L108" s="142"/>
      <c r="M108" s="142"/>
      <c r="N108" s="142"/>
      <c r="O108" s="142"/>
      <c r="P108" s="142"/>
      <c r="Q108" s="142"/>
      <c r="R108" s="142"/>
      <c r="S108" s="142"/>
      <c r="T108" s="142"/>
      <c r="U108" s="142"/>
      <c r="V108" s="142"/>
      <c r="W108" s="142"/>
      <c r="X108" s="142"/>
      <c r="Y108" s="142"/>
      <c r="Z108" s="142"/>
    </row>
    <row r="109" spans="1:26" ht="20.100000000000001" customHeight="1" x14ac:dyDescent="0.15">
      <c r="A109" s="117"/>
      <c r="B109" s="117"/>
      <c r="C109" s="129" t="s">
        <v>70</v>
      </c>
      <c r="D109" s="130"/>
      <c r="E109" s="130"/>
      <c r="F109" s="130"/>
      <c r="G109" s="130"/>
      <c r="H109" s="131"/>
      <c r="Q109" s="174"/>
    </row>
    <row r="110" spans="1:26" ht="15" customHeight="1" x14ac:dyDescent="0.15">
      <c r="A110" s="117"/>
      <c r="B110" s="117"/>
      <c r="C110" s="175"/>
      <c r="D110" s="176"/>
      <c r="E110" s="176"/>
      <c r="F110" s="176"/>
      <c r="G110" s="176"/>
      <c r="H110" s="176"/>
      <c r="I110" s="177"/>
      <c r="J110" s="134"/>
      <c r="K110" s="177"/>
      <c r="L110" s="134"/>
      <c r="M110" s="134"/>
      <c r="N110" s="134"/>
      <c r="O110" s="134"/>
      <c r="P110" s="134"/>
      <c r="Q110" s="178"/>
      <c r="R110" s="134"/>
      <c r="S110" s="134"/>
      <c r="T110" s="134"/>
      <c r="U110" s="134"/>
      <c r="V110" s="134"/>
      <c r="W110" s="134"/>
      <c r="X110" s="134"/>
      <c r="Y110" s="134"/>
      <c r="Z110" s="135"/>
    </row>
    <row r="111" spans="1:26" ht="30" customHeight="1" x14ac:dyDescent="0.15">
      <c r="A111" s="117"/>
      <c r="B111" s="117"/>
      <c r="C111" s="175"/>
      <c r="D111" s="179" t="s">
        <v>101</v>
      </c>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41"/>
    </row>
    <row r="112" spans="1:26" ht="20.100000000000001" customHeight="1" x14ac:dyDescent="0.15">
      <c r="A112" s="117"/>
      <c r="B112" s="117"/>
      <c r="C112" s="136"/>
      <c r="D112" s="137">
        <v>1</v>
      </c>
      <c r="E112" s="112" t="s">
        <v>71</v>
      </c>
      <c r="I112" s="82"/>
      <c r="J112" s="82"/>
      <c r="K112" s="82"/>
      <c r="L112" s="82"/>
      <c r="M112" s="82"/>
      <c r="N112" s="82"/>
      <c r="O112" s="82"/>
      <c r="P112" s="82"/>
      <c r="Q112" s="87"/>
      <c r="R112" s="82"/>
      <c r="S112" s="82"/>
      <c r="T112" s="82"/>
      <c r="U112" s="82"/>
      <c r="V112" s="82"/>
      <c r="W112" s="82"/>
      <c r="X112" s="82"/>
      <c r="Y112" s="82"/>
      <c r="Z112" s="141"/>
    </row>
    <row r="113" spans="1:26" ht="20.100000000000001" customHeight="1" x14ac:dyDescent="0.15">
      <c r="A113" s="117"/>
      <c r="B113" s="117"/>
      <c r="C113" s="136"/>
      <c r="D113" s="137"/>
      <c r="E113" s="142"/>
      <c r="F113" s="142"/>
      <c r="G113" s="142"/>
      <c r="H113" s="142"/>
      <c r="I113" s="148"/>
      <c r="J113" s="144" t="s">
        <v>72</v>
      </c>
      <c r="K113" s="167"/>
      <c r="L113" s="143"/>
      <c r="M113" s="143"/>
      <c r="N113" s="143"/>
      <c r="O113" s="143"/>
      <c r="P113" s="143"/>
      <c r="Q113" s="180"/>
      <c r="R113" s="143"/>
      <c r="S113" s="143"/>
      <c r="T113" s="143"/>
      <c r="U113" s="143"/>
      <c r="V113" s="143"/>
      <c r="W113" s="143"/>
      <c r="X113" s="143"/>
      <c r="Y113" s="143"/>
      <c r="Z113" s="141"/>
    </row>
    <row r="114" spans="1:26" ht="20.100000000000001" customHeight="1" x14ac:dyDescent="0.15">
      <c r="A114" s="117">
        <f>IFERROR(IF(AND(TRIM($I114)&lt;&gt;"", NOT(OR(IFERROR(SEARCH(" ",$I114),0)&gt;0, IFERROR(SEARCH("　",$I114),0)&gt;0))),1001,0),3)</f>
        <v>0</v>
      </c>
      <c r="B114" s="117"/>
      <c r="C114" s="136"/>
      <c r="D114" s="137">
        <f>D112+1</f>
        <v>2</v>
      </c>
      <c r="E114" s="112" t="s">
        <v>73</v>
      </c>
      <c r="I114" s="82"/>
      <c r="J114" s="82"/>
      <c r="K114" s="82"/>
      <c r="L114" s="82"/>
      <c r="M114" s="82"/>
      <c r="N114" s="82"/>
      <c r="O114" s="82"/>
      <c r="P114" s="82"/>
      <c r="Q114" s="82"/>
      <c r="R114" s="82"/>
      <c r="S114" s="82"/>
      <c r="T114" s="82"/>
      <c r="U114" s="82"/>
      <c r="V114" s="82"/>
      <c r="W114" s="82"/>
      <c r="X114" s="82"/>
      <c r="Y114" s="82"/>
      <c r="Z114" s="141"/>
    </row>
    <row r="115" spans="1:26" ht="20.100000000000001" customHeight="1" x14ac:dyDescent="0.15">
      <c r="A115" s="117"/>
      <c r="B115" s="117"/>
      <c r="C115" s="136"/>
      <c r="D115" s="137"/>
      <c r="E115" s="142"/>
      <c r="F115" s="142"/>
      <c r="G115" s="142"/>
      <c r="H115" s="142"/>
      <c r="I115" s="148"/>
      <c r="J115" s="144" t="s">
        <v>52</v>
      </c>
      <c r="K115" s="144"/>
      <c r="L115" s="144"/>
      <c r="M115" s="144"/>
      <c r="N115" s="144"/>
      <c r="O115" s="144"/>
      <c r="P115" s="144"/>
      <c r="Q115" s="144"/>
      <c r="R115" s="144"/>
      <c r="S115" s="144"/>
      <c r="T115" s="144"/>
      <c r="U115" s="144"/>
      <c r="V115" s="144"/>
      <c r="W115" s="144"/>
      <c r="X115" s="144"/>
      <c r="Y115" s="144"/>
      <c r="Z115" s="141"/>
    </row>
    <row r="116" spans="1:26" ht="20.100000000000001" customHeight="1" x14ac:dyDescent="0.15">
      <c r="A116" s="117">
        <f>IFERROR(IF(AND(TRIM($I116)&lt;&gt;"", NOT(OR(IFERROR(SEARCH(" ",$I116),0)&gt;0, IFERROR(SEARCH("　",$I116),0)&gt;0))),1001,0),3)</f>
        <v>0</v>
      </c>
      <c r="B116" s="117"/>
      <c r="C116" s="136"/>
      <c r="D116" s="137">
        <f>D114+1</f>
        <v>3</v>
      </c>
      <c r="E116" s="112" t="s">
        <v>74</v>
      </c>
      <c r="I116" s="82"/>
      <c r="J116" s="82"/>
      <c r="K116" s="82"/>
      <c r="L116" s="82"/>
      <c r="M116" s="82"/>
      <c r="N116" s="82"/>
      <c r="O116" s="82"/>
      <c r="P116" s="82"/>
      <c r="Q116" s="82"/>
      <c r="R116" s="82"/>
      <c r="S116" s="82"/>
      <c r="T116" s="82"/>
      <c r="U116" s="82"/>
      <c r="V116" s="82"/>
      <c r="W116" s="82"/>
      <c r="X116" s="82"/>
      <c r="Y116" s="82"/>
      <c r="Z116" s="141"/>
    </row>
    <row r="117" spans="1:26" ht="20.100000000000001" customHeight="1" x14ac:dyDescent="0.15">
      <c r="A117" s="117"/>
      <c r="B117" s="117"/>
      <c r="C117" s="136"/>
      <c r="D117" s="142"/>
      <c r="E117" s="142"/>
      <c r="F117" s="142"/>
      <c r="G117" s="142"/>
      <c r="H117" s="142"/>
      <c r="I117" s="148"/>
      <c r="J117" s="144" t="s">
        <v>54</v>
      </c>
      <c r="K117" s="144"/>
      <c r="L117" s="144"/>
      <c r="M117" s="144"/>
      <c r="N117" s="144"/>
      <c r="O117" s="144"/>
      <c r="P117" s="144"/>
      <c r="Q117" s="144"/>
      <c r="R117" s="144"/>
      <c r="S117" s="144"/>
      <c r="T117" s="144"/>
      <c r="U117" s="144"/>
      <c r="V117" s="144"/>
      <c r="W117" s="144"/>
      <c r="X117" s="144"/>
      <c r="Y117" s="144"/>
      <c r="Z117" s="141"/>
    </row>
    <row r="118" spans="1:26" ht="20.100000000000001" customHeight="1" x14ac:dyDescent="0.15">
      <c r="A118" s="117"/>
      <c r="B118" s="117"/>
      <c r="C118" s="136"/>
      <c r="D118" s="137">
        <f>D116+1</f>
        <v>4</v>
      </c>
      <c r="E118" s="112" t="s">
        <v>44</v>
      </c>
      <c r="I118" s="88"/>
      <c r="J118" s="89"/>
      <c r="K118" s="89"/>
      <c r="L118" s="89"/>
      <c r="M118" s="89"/>
      <c r="N118" s="142"/>
      <c r="O118" s="142"/>
      <c r="P118" s="142"/>
      <c r="Q118" s="142"/>
      <c r="R118" s="142"/>
      <c r="S118" s="142"/>
      <c r="T118" s="142"/>
      <c r="U118" s="142"/>
      <c r="V118" s="142"/>
      <c r="W118" s="142"/>
      <c r="X118" s="142"/>
      <c r="Y118" s="142"/>
      <c r="Z118" s="141"/>
    </row>
    <row r="119" spans="1:26" ht="20.100000000000001" customHeight="1" x14ac:dyDescent="0.15">
      <c r="A119" s="117"/>
      <c r="B119" s="117"/>
      <c r="C119" s="136"/>
      <c r="D119" s="137"/>
      <c r="E119" s="142"/>
      <c r="F119" s="142"/>
      <c r="G119" s="142"/>
      <c r="H119" s="142"/>
      <c r="I119" s="139"/>
      <c r="J119" s="144" t="s">
        <v>110</v>
      </c>
      <c r="K119" s="143"/>
      <c r="L119" s="143"/>
      <c r="M119" s="143"/>
      <c r="N119" s="143"/>
      <c r="O119" s="143"/>
      <c r="P119" s="143"/>
      <c r="Q119" s="143"/>
      <c r="R119" s="143"/>
      <c r="S119" s="143"/>
      <c r="T119" s="143"/>
      <c r="U119" s="143"/>
      <c r="V119" s="143"/>
      <c r="W119" s="143"/>
      <c r="X119" s="143"/>
      <c r="Y119" s="143"/>
      <c r="Z119" s="141"/>
    </row>
    <row r="120" spans="1:26" ht="20.100000000000001" customHeight="1" x14ac:dyDescent="0.15">
      <c r="A120" s="117">
        <f>IFERROR(IF(AND(TRIM($I120)&lt;&gt;"", AND(OR(ISERROR(FIND("@"&amp;LEFT($I120,3)&amp;"@", 都道府県3))=FALSE, ISERROR(FIND("@"&amp;LEFT($I120,4)&amp;"@",都道府県4))=FALSE))=FALSE),1001,0),3)</f>
        <v>0</v>
      </c>
      <c r="B120" s="117"/>
      <c r="C120" s="136"/>
      <c r="D120" s="137">
        <f>D118+1</f>
        <v>5</v>
      </c>
      <c r="E120" s="112" t="s">
        <v>45</v>
      </c>
      <c r="I120" s="84"/>
      <c r="J120" s="84"/>
      <c r="K120" s="84"/>
      <c r="L120" s="84"/>
      <c r="M120" s="84"/>
      <c r="N120" s="84"/>
      <c r="O120" s="84"/>
      <c r="P120" s="84"/>
      <c r="Q120" s="85"/>
      <c r="R120" s="84"/>
      <c r="S120" s="84"/>
      <c r="T120" s="84"/>
      <c r="U120" s="84"/>
      <c r="V120" s="84"/>
      <c r="W120" s="84"/>
      <c r="X120" s="84"/>
      <c r="Y120" s="84"/>
      <c r="Z120" s="141"/>
    </row>
    <row r="121" spans="1:26" ht="20.100000000000001" customHeight="1" x14ac:dyDescent="0.15">
      <c r="A121" s="117"/>
      <c r="B121" s="117"/>
      <c r="C121" s="136"/>
      <c r="D121" s="137"/>
      <c r="E121" s="142"/>
      <c r="F121" s="142"/>
      <c r="G121" s="142"/>
      <c r="H121" s="142"/>
      <c r="I121" s="139"/>
      <c r="J121" s="144" t="s">
        <v>75</v>
      </c>
      <c r="K121" s="143"/>
      <c r="L121" s="143"/>
      <c r="M121" s="143"/>
      <c r="N121" s="143"/>
      <c r="O121" s="143"/>
      <c r="P121" s="143"/>
      <c r="Q121" s="143"/>
      <c r="R121" s="143"/>
      <c r="S121" s="143"/>
      <c r="T121" s="143"/>
      <c r="U121" s="143"/>
      <c r="V121" s="143"/>
      <c r="W121" s="143"/>
      <c r="X121" s="143"/>
      <c r="Y121" s="143"/>
      <c r="Z121" s="141"/>
    </row>
    <row r="122" spans="1:26" ht="20.100000000000001" customHeight="1" x14ac:dyDescent="0.15">
      <c r="A122" s="117">
        <f>IFERROR(IF(AND(TRIM($I122)&lt;&gt;"", NOT(AND(ISNUMBER(VALUE(SUBSTITUTE($I122,"-",""))), IFERROR(SEARCH("-",$I122),0)&gt;0))),1001,0),3)</f>
        <v>0</v>
      </c>
      <c r="B122" s="117"/>
      <c r="C122" s="136"/>
      <c r="D122" s="137">
        <f>D120+1</f>
        <v>6</v>
      </c>
      <c r="E122" s="112" t="s">
        <v>55</v>
      </c>
      <c r="I122" s="82"/>
      <c r="J122" s="82"/>
      <c r="K122" s="82"/>
      <c r="L122" s="82"/>
      <c r="M122" s="82"/>
      <c r="O122" s="149" t="s">
        <v>56</v>
      </c>
      <c r="P122" s="1"/>
      <c r="Q122" s="112" t="s">
        <v>57</v>
      </c>
      <c r="Y122" s="143"/>
      <c r="Z122" s="141"/>
    </row>
    <row r="123" spans="1:26" ht="20.100000000000001" customHeight="1" x14ac:dyDescent="0.15">
      <c r="A123" s="117"/>
      <c r="B123" s="117"/>
      <c r="C123" s="145"/>
      <c r="D123" s="142"/>
      <c r="E123" s="142"/>
      <c r="F123" s="142"/>
      <c r="G123" s="142"/>
      <c r="H123" s="142"/>
      <c r="I123" s="139"/>
      <c r="J123" s="144" t="s">
        <v>76</v>
      </c>
      <c r="K123" s="143"/>
      <c r="L123" s="143"/>
      <c r="M123" s="143"/>
      <c r="N123" s="143"/>
      <c r="O123" s="143"/>
      <c r="P123" s="143"/>
      <c r="Q123" s="143"/>
      <c r="R123" s="143"/>
      <c r="S123" s="143"/>
      <c r="T123" s="143"/>
      <c r="U123" s="143"/>
      <c r="V123" s="143"/>
      <c r="W123" s="143"/>
      <c r="X123" s="143"/>
      <c r="Y123" s="143"/>
      <c r="Z123" s="141"/>
    </row>
    <row r="124" spans="1:26" ht="20.100000000000001" customHeight="1" x14ac:dyDescent="0.15">
      <c r="A124" s="117">
        <f>IFERROR(IF(AND(TRIM($I124)&lt;&gt;"", NOT(AND(ISNUMBER(VALUE(SUBSTITUTE($I124,"-",""))), IFERROR(SEARCH("-",$I124),0)&gt;0))),1001,0),3)</f>
        <v>0</v>
      </c>
      <c r="B124" s="117"/>
      <c r="C124" s="136"/>
      <c r="D124" s="137">
        <f>D122+1</f>
        <v>7</v>
      </c>
      <c r="E124" s="112" t="s">
        <v>59</v>
      </c>
      <c r="I124" s="82"/>
      <c r="J124" s="82"/>
      <c r="K124" s="82"/>
      <c r="L124" s="82"/>
      <c r="M124" s="82"/>
      <c r="N124" s="143"/>
      <c r="O124" s="143"/>
      <c r="P124" s="143"/>
      <c r="Q124" s="143"/>
      <c r="R124" s="143"/>
      <c r="S124" s="143"/>
      <c r="T124" s="143"/>
      <c r="U124" s="143"/>
      <c r="V124" s="143"/>
      <c r="W124" s="143"/>
      <c r="X124" s="143"/>
      <c r="Y124" s="143"/>
      <c r="Z124" s="141"/>
    </row>
    <row r="125" spans="1:26" ht="20.100000000000001" customHeight="1" x14ac:dyDescent="0.15">
      <c r="A125" s="117"/>
      <c r="B125" s="117"/>
      <c r="C125" s="145"/>
      <c r="D125" s="142"/>
      <c r="E125" s="142"/>
      <c r="F125" s="142"/>
      <c r="G125" s="142"/>
      <c r="H125" s="142"/>
      <c r="I125" s="139"/>
      <c r="J125" s="144" t="s">
        <v>76</v>
      </c>
      <c r="K125" s="143"/>
      <c r="L125" s="143"/>
      <c r="M125" s="143"/>
      <c r="N125" s="143"/>
      <c r="O125" s="143"/>
      <c r="P125" s="143"/>
      <c r="Q125" s="143"/>
      <c r="R125" s="143"/>
      <c r="S125" s="143"/>
      <c r="T125" s="143"/>
      <c r="U125" s="143"/>
      <c r="V125" s="143"/>
      <c r="W125" s="143"/>
      <c r="X125" s="143"/>
      <c r="Y125" s="143"/>
      <c r="Z125" s="141"/>
    </row>
    <row r="126" spans="1:26" ht="20.100000000000001" customHeight="1" x14ac:dyDescent="0.15">
      <c r="A126" s="117">
        <f>IFERROR(IF(AND(TRIM($I126)&lt;&gt;"", NOT(IFERROR(SEARCH("@",$I126),0)&gt;0)),1001,0),3)</f>
        <v>0</v>
      </c>
      <c r="B126" s="117"/>
      <c r="C126" s="136"/>
      <c r="D126" s="137">
        <f>D124+1</f>
        <v>8</v>
      </c>
      <c r="E126" s="112" t="s">
        <v>60</v>
      </c>
      <c r="I126" s="82"/>
      <c r="J126" s="82"/>
      <c r="K126" s="82"/>
      <c r="L126" s="82"/>
      <c r="M126" s="82"/>
      <c r="N126" s="82"/>
      <c r="O126" s="82"/>
      <c r="P126" s="82"/>
      <c r="Q126" s="86"/>
      <c r="R126" s="82"/>
      <c r="S126" s="82"/>
      <c r="T126" s="82"/>
      <c r="U126" s="82"/>
      <c r="V126" s="82"/>
      <c r="W126" s="82"/>
      <c r="X126" s="82"/>
      <c r="Y126" s="82"/>
      <c r="Z126" s="141"/>
    </row>
    <row r="127" spans="1:26" ht="20.100000000000001" customHeight="1" x14ac:dyDescent="0.15">
      <c r="A127" s="117"/>
      <c r="B127" s="117"/>
      <c r="C127" s="145"/>
      <c r="D127" s="142"/>
      <c r="E127" s="142"/>
      <c r="F127" s="142"/>
      <c r="G127" s="142"/>
      <c r="H127" s="142"/>
      <c r="I127" s="139"/>
      <c r="J127" s="150" t="s">
        <v>108</v>
      </c>
      <c r="K127" s="167"/>
      <c r="L127" s="143"/>
      <c r="M127" s="143"/>
      <c r="N127" s="143"/>
      <c r="O127" s="143"/>
      <c r="P127" s="143"/>
      <c r="Q127" s="168"/>
      <c r="R127" s="143"/>
      <c r="S127" s="143"/>
      <c r="T127" s="143"/>
      <c r="U127" s="143"/>
      <c r="V127" s="143"/>
      <c r="W127" s="143"/>
      <c r="X127" s="143"/>
      <c r="Y127" s="143"/>
      <c r="Z127" s="141"/>
    </row>
    <row r="128" spans="1:26" ht="20.100000000000001" customHeight="1" x14ac:dyDescent="0.15">
      <c r="A128" s="117"/>
      <c r="B128" s="117"/>
      <c r="C128" s="156"/>
      <c r="D128" s="157"/>
      <c r="E128" s="157"/>
      <c r="F128" s="157"/>
      <c r="G128" s="157"/>
      <c r="H128" s="157"/>
      <c r="I128" s="159"/>
      <c r="J128" s="158"/>
      <c r="K128" s="159"/>
      <c r="L128" s="158"/>
      <c r="M128" s="158"/>
      <c r="N128" s="158"/>
      <c r="O128" s="158"/>
      <c r="P128" s="158"/>
      <c r="Q128" s="181"/>
      <c r="R128" s="158"/>
      <c r="S128" s="158"/>
      <c r="T128" s="158"/>
      <c r="U128" s="158"/>
      <c r="V128" s="158"/>
      <c r="W128" s="158"/>
      <c r="X128" s="158"/>
      <c r="Y128" s="158"/>
      <c r="Z128" s="160"/>
    </row>
    <row r="129" spans="1:26" ht="20.100000000000001" customHeight="1" x14ac:dyDescent="0.15">
      <c r="A129" s="117"/>
      <c r="B129" s="117"/>
      <c r="C129" s="142"/>
      <c r="D129" s="142"/>
      <c r="E129" s="142"/>
      <c r="F129" s="142"/>
      <c r="G129" s="142"/>
      <c r="H129" s="142"/>
      <c r="I129" s="162"/>
      <c r="J129" s="162"/>
      <c r="K129" s="162"/>
      <c r="L129" s="162"/>
      <c r="M129" s="162"/>
      <c r="N129" s="162"/>
      <c r="O129" s="162"/>
      <c r="P129" s="162"/>
      <c r="Q129" s="182"/>
      <c r="R129" s="162"/>
      <c r="S129" s="162"/>
      <c r="T129" s="162"/>
      <c r="U129" s="162"/>
      <c r="V129" s="162"/>
      <c r="W129" s="162"/>
      <c r="X129" s="162"/>
      <c r="Y129" s="162"/>
      <c r="Z129" s="142"/>
    </row>
    <row r="130" spans="1:26" ht="15.75" hidden="1" customHeight="1" x14ac:dyDescent="0.15">
      <c r="A130" s="117"/>
      <c r="B130" s="117"/>
      <c r="C130" s="142"/>
      <c r="D130" s="142"/>
      <c r="E130" s="142"/>
      <c r="F130" s="142"/>
      <c r="G130" s="142"/>
      <c r="H130" s="142"/>
      <c r="I130" s="162"/>
      <c r="J130" s="162"/>
      <c r="K130" s="162"/>
      <c r="L130" s="162"/>
      <c r="M130" s="162"/>
      <c r="N130" s="162"/>
      <c r="O130" s="162"/>
      <c r="P130" s="162"/>
      <c r="Q130" s="182"/>
      <c r="R130" s="162"/>
      <c r="S130" s="162"/>
      <c r="T130" s="162"/>
      <c r="U130" s="162"/>
      <c r="V130" s="162"/>
      <c r="W130" s="162"/>
      <c r="X130" s="162"/>
      <c r="Y130" s="162"/>
      <c r="Z130" s="142"/>
    </row>
    <row r="131" spans="1:26" ht="15.75" hidden="1" customHeight="1" x14ac:dyDescent="0.15">
      <c r="A131" s="117"/>
      <c r="B131" s="117"/>
      <c r="C131" s="142"/>
      <c r="D131" s="142"/>
      <c r="E131" s="142"/>
      <c r="F131" s="142"/>
      <c r="G131" s="142"/>
      <c r="H131" s="142"/>
      <c r="I131" s="162"/>
      <c r="J131" s="162"/>
      <c r="K131" s="162"/>
      <c r="L131" s="162"/>
      <c r="M131" s="162"/>
      <c r="N131" s="162"/>
      <c r="O131" s="162"/>
      <c r="P131" s="162"/>
      <c r="Q131" s="182"/>
      <c r="R131" s="162"/>
      <c r="S131" s="162"/>
      <c r="T131" s="162"/>
      <c r="U131" s="162"/>
      <c r="V131" s="162"/>
      <c r="W131" s="162"/>
      <c r="X131" s="162"/>
      <c r="Y131" s="162"/>
      <c r="Z131" s="142"/>
    </row>
    <row r="132" spans="1:26" ht="15.75" hidden="1" customHeight="1" x14ac:dyDescent="0.15">
      <c r="A132" s="117"/>
      <c r="B132" s="117"/>
      <c r="C132" s="142"/>
      <c r="D132" s="142"/>
      <c r="E132" s="142"/>
      <c r="F132" s="142"/>
      <c r="G132" s="142"/>
      <c r="H132" s="142"/>
      <c r="I132" s="162"/>
      <c r="J132" s="162"/>
      <c r="K132" s="162"/>
      <c r="L132" s="162"/>
      <c r="M132" s="162"/>
      <c r="N132" s="162"/>
      <c r="O132" s="162"/>
      <c r="P132" s="162"/>
      <c r="Q132" s="182"/>
      <c r="R132" s="162"/>
      <c r="S132" s="162"/>
      <c r="T132" s="162"/>
      <c r="U132" s="162"/>
      <c r="V132" s="162"/>
      <c r="W132" s="162"/>
      <c r="X132" s="162"/>
      <c r="Y132" s="162"/>
      <c r="Z132" s="142"/>
    </row>
    <row r="133" spans="1:26" ht="15.75" hidden="1" customHeight="1" x14ac:dyDescent="0.15">
      <c r="A133" s="117"/>
      <c r="B133" s="117"/>
      <c r="C133" s="142"/>
      <c r="D133" s="142"/>
      <c r="E133" s="142"/>
      <c r="F133" s="142"/>
      <c r="G133" s="142"/>
      <c r="H133" s="142"/>
      <c r="I133" s="162"/>
      <c r="J133" s="162"/>
      <c r="K133" s="162"/>
      <c r="L133" s="162"/>
      <c r="M133" s="162"/>
      <c r="N133" s="162"/>
      <c r="O133" s="162"/>
      <c r="P133" s="162"/>
      <c r="Q133" s="182"/>
      <c r="R133" s="162"/>
      <c r="S133" s="162"/>
      <c r="T133" s="162"/>
      <c r="U133" s="162"/>
      <c r="V133" s="162"/>
      <c r="W133" s="162"/>
      <c r="X133" s="162"/>
      <c r="Y133" s="162"/>
      <c r="Z133" s="142"/>
    </row>
    <row r="134" spans="1:26" ht="15.75" hidden="1" customHeight="1" x14ac:dyDescent="0.15">
      <c r="A134" s="117"/>
      <c r="B134" s="117"/>
      <c r="C134" s="142"/>
      <c r="D134" s="142"/>
      <c r="E134" s="142"/>
      <c r="F134" s="142"/>
      <c r="G134" s="142"/>
      <c r="H134" s="142"/>
      <c r="I134" s="162"/>
      <c r="J134" s="162"/>
      <c r="K134" s="162"/>
      <c r="L134" s="162"/>
      <c r="M134" s="162"/>
      <c r="N134" s="162"/>
      <c r="O134" s="162"/>
      <c r="P134" s="162"/>
      <c r="Q134" s="182"/>
      <c r="R134" s="162"/>
      <c r="S134" s="162"/>
      <c r="T134" s="162"/>
      <c r="U134" s="162"/>
      <c r="V134" s="162"/>
      <c r="W134" s="162"/>
      <c r="X134" s="162"/>
      <c r="Y134" s="162"/>
      <c r="Z134" s="142"/>
    </row>
    <row r="135" spans="1:26" ht="15.75" hidden="1" customHeight="1" x14ac:dyDescent="0.15">
      <c r="A135" s="117"/>
      <c r="B135" s="117"/>
      <c r="C135" s="142"/>
      <c r="D135" s="142"/>
      <c r="E135" s="142"/>
      <c r="F135" s="142"/>
      <c r="G135" s="142"/>
      <c r="H135" s="142"/>
      <c r="I135" s="162"/>
      <c r="J135" s="162"/>
      <c r="K135" s="162"/>
      <c r="L135" s="162"/>
      <c r="M135" s="162"/>
      <c r="N135" s="162"/>
      <c r="O135" s="162"/>
      <c r="P135" s="162"/>
      <c r="Q135" s="182"/>
      <c r="R135" s="162"/>
      <c r="S135" s="162"/>
      <c r="T135" s="162"/>
      <c r="U135" s="162"/>
      <c r="V135" s="162"/>
      <c r="W135" s="162"/>
      <c r="X135" s="162"/>
      <c r="Y135" s="162"/>
      <c r="Z135" s="142"/>
    </row>
    <row r="136" spans="1:26" ht="15.75" hidden="1" customHeight="1" x14ac:dyDescent="0.15">
      <c r="A136" s="117"/>
      <c r="B136" s="117"/>
      <c r="C136" s="142"/>
      <c r="D136" s="142"/>
      <c r="E136" s="142"/>
      <c r="F136" s="142"/>
      <c r="G136" s="142"/>
      <c r="H136" s="142"/>
      <c r="I136" s="162"/>
      <c r="J136" s="162"/>
      <c r="K136" s="162"/>
      <c r="L136" s="162"/>
      <c r="M136" s="162"/>
      <c r="N136" s="162"/>
      <c r="O136" s="162"/>
      <c r="P136" s="162"/>
      <c r="Q136" s="182"/>
      <c r="R136" s="162"/>
      <c r="S136" s="162"/>
      <c r="T136" s="162"/>
      <c r="U136" s="162"/>
      <c r="V136" s="162"/>
      <c r="W136" s="162"/>
      <c r="X136" s="162"/>
      <c r="Y136" s="162"/>
      <c r="Z136" s="142"/>
    </row>
    <row r="137" spans="1:26" ht="15.75" hidden="1" customHeight="1" x14ac:dyDescent="0.15">
      <c r="A137" s="117"/>
      <c r="B137" s="117"/>
      <c r="C137" s="142"/>
      <c r="D137" s="142"/>
      <c r="E137" s="142"/>
      <c r="F137" s="142"/>
      <c r="G137" s="142"/>
      <c r="H137" s="142"/>
      <c r="I137" s="162"/>
      <c r="J137" s="162"/>
      <c r="K137" s="162"/>
      <c r="L137" s="162"/>
      <c r="M137" s="162"/>
      <c r="N137" s="162"/>
      <c r="O137" s="162"/>
      <c r="P137" s="162"/>
      <c r="Q137" s="182"/>
      <c r="R137" s="162"/>
      <c r="S137" s="162"/>
      <c r="T137" s="162"/>
      <c r="U137" s="162"/>
      <c r="V137" s="162"/>
      <c r="W137" s="162"/>
      <c r="X137" s="162"/>
      <c r="Y137" s="162"/>
      <c r="Z137" s="142"/>
    </row>
    <row r="138" spans="1:26" ht="15.75" hidden="1" customHeight="1" x14ac:dyDescent="0.15">
      <c r="A138" s="117"/>
      <c r="B138" s="117"/>
      <c r="C138" s="142"/>
      <c r="D138" s="142"/>
      <c r="E138" s="142"/>
      <c r="F138" s="142"/>
      <c r="G138" s="142"/>
      <c r="H138" s="142"/>
      <c r="I138" s="162"/>
      <c r="J138" s="162"/>
      <c r="K138" s="162"/>
      <c r="L138" s="162"/>
      <c r="M138" s="162"/>
      <c r="N138" s="162"/>
      <c r="O138" s="162"/>
      <c r="P138" s="162"/>
      <c r="Q138" s="182"/>
      <c r="R138" s="162"/>
      <c r="S138" s="162"/>
      <c r="T138" s="162"/>
      <c r="U138" s="162"/>
      <c r="V138" s="162"/>
      <c r="W138" s="162"/>
      <c r="X138" s="162"/>
      <c r="Y138" s="162"/>
      <c r="Z138" s="142"/>
    </row>
    <row r="139" spans="1:26" ht="15.75" hidden="1" customHeight="1" x14ac:dyDescent="0.15">
      <c r="A139" s="117"/>
      <c r="B139" s="117"/>
      <c r="C139" s="142"/>
      <c r="D139" s="142"/>
      <c r="E139" s="142"/>
      <c r="F139" s="142"/>
      <c r="G139" s="142"/>
      <c r="H139" s="142"/>
      <c r="I139" s="162"/>
      <c r="J139" s="162"/>
      <c r="K139" s="162"/>
      <c r="L139" s="162"/>
      <c r="M139" s="162"/>
      <c r="N139" s="162"/>
      <c r="O139" s="162"/>
      <c r="P139" s="162"/>
      <c r="Q139" s="182"/>
      <c r="R139" s="162"/>
      <c r="S139" s="162"/>
      <c r="T139" s="162"/>
      <c r="U139" s="162"/>
      <c r="V139" s="162"/>
      <c r="W139" s="162"/>
      <c r="X139" s="162"/>
      <c r="Y139" s="162"/>
      <c r="Z139" s="142"/>
    </row>
    <row r="140" spans="1:26" ht="15.75" hidden="1" customHeight="1" x14ac:dyDescent="0.15">
      <c r="A140" s="117"/>
      <c r="B140" s="117"/>
      <c r="C140" s="142"/>
      <c r="D140" s="142"/>
      <c r="E140" s="142"/>
      <c r="F140" s="142"/>
      <c r="G140" s="142"/>
      <c r="H140" s="142"/>
      <c r="I140" s="162"/>
      <c r="J140" s="162"/>
      <c r="K140" s="162"/>
      <c r="L140" s="162"/>
      <c r="M140" s="162"/>
      <c r="N140" s="162"/>
      <c r="O140" s="162"/>
      <c r="P140" s="162"/>
      <c r="Q140" s="182"/>
      <c r="R140" s="162"/>
      <c r="S140" s="162"/>
      <c r="T140" s="162"/>
      <c r="U140" s="162"/>
      <c r="V140" s="162"/>
      <c r="W140" s="162"/>
      <c r="X140" s="162"/>
      <c r="Y140" s="162"/>
      <c r="Z140" s="142"/>
    </row>
    <row r="141" spans="1:26" ht="15.75" hidden="1" customHeight="1" x14ac:dyDescent="0.15">
      <c r="A141" s="117"/>
      <c r="B141" s="117"/>
      <c r="C141" s="142"/>
      <c r="D141" s="142"/>
      <c r="E141" s="142"/>
      <c r="F141" s="142"/>
      <c r="G141" s="142"/>
      <c r="H141" s="142"/>
      <c r="I141" s="162"/>
      <c r="J141" s="162"/>
      <c r="K141" s="162"/>
      <c r="L141" s="162"/>
      <c r="M141" s="162"/>
      <c r="N141" s="162"/>
      <c r="O141" s="162"/>
      <c r="P141" s="162"/>
      <c r="Q141" s="182"/>
      <c r="R141" s="162"/>
      <c r="S141" s="162"/>
      <c r="T141" s="162"/>
      <c r="U141" s="162"/>
      <c r="V141" s="162"/>
      <c r="W141" s="162"/>
      <c r="X141" s="162"/>
      <c r="Y141" s="162"/>
      <c r="Z141" s="142"/>
    </row>
    <row r="142" spans="1:26" ht="15.75" hidden="1" customHeight="1" x14ac:dyDescent="0.15">
      <c r="A142" s="117"/>
      <c r="B142" s="117"/>
      <c r="C142" s="142"/>
      <c r="D142" s="142"/>
      <c r="E142" s="142"/>
      <c r="F142" s="142"/>
      <c r="G142" s="142"/>
      <c r="H142" s="142"/>
      <c r="I142" s="162"/>
      <c r="J142" s="162"/>
      <c r="K142" s="162"/>
      <c r="L142" s="162"/>
      <c r="M142" s="162"/>
      <c r="N142" s="162"/>
      <c r="O142" s="162"/>
      <c r="P142" s="162"/>
      <c r="Q142" s="182"/>
      <c r="R142" s="162"/>
      <c r="S142" s="162"/>
      <c r="T142" s="162"/>
      <c r="U142" s="162"/>
      <c r="V142" s="162"/>
      <c r="W142" s="162"/>
      <c r="X142" s="162"/>
      <c r="Y142" s="162"/>
      <c r="Z142" s="142"/>
    </row>
    <row r="143" spans="1:26" ht="15.75" hidden="1" customHeight="1" x14ac:dyDescent="0.15">
      <c r="A143" s="117"/>
      <c r="B143" s="117"/>
      <c r="C143" s="142"/>
      <c r="D143" s="142"/>
      <c r="E143" s="142"/>
      <c r="F143" s="142"/>
      <c r="G143" s="142"/>
      <c r="H143" s="142"/>
      <c r="I143" s="162"/>
      <c r="J143" s="162"/>
      <c r="K143" s="162"/>
      <c r="L143" s="162"/>
      <c r="M143" s="162"/>
      <c r="N143" s="162"/>
      <c r="O143" s="162"/>
      <c r="P143" s="162"/>
      <c r="Q143" s="182"/>
      <c r="R143" s="162"/>
      <c r="S143" s="162"/>
      <c r="T143" s="162"/>
      <c r="U143" s="162"/>
      <c r="V143" s="162"/>
      <c r="W143" s="162"/>
      <c r="X143" s="162"/>
      <c r="Y143" s="162"/>
      <c r="Z143" s="142"/>
    </row>
    <row r="144" spans="1:26" ht="15.75" hidden="1" customHeight="1" x14ac:dyDescent="0.15">
      <c r="A144" s="117"/>
      <c r="B144" s="117"/>
      <c r="C144" s="142"/>
      <c r="D144" s="142"/>
      <c r="E144" s="142"/>
      <c r="F144" s="142"/>
      <c r="G144" s="142"/>
      <c r="H144" s="142"/>
      <c r="I144" s="162"/>
      <c r="J144" s="162"/>
      <c r="K144" s="162"/>
      <c r="L144" s="162"/>
      <c r="M144" s="162"/>
      <c r="N144" s="162"/>
      <c r="O144" s="162"/>
      <c r="P144" s="162"/>
      <c r="Q144" s="182"/>
      <c r="R144" s="162"/>
      <c r="S144" s="162"/>
      <c r="T144" s="162"/>
      <c r="U144" s="162"/>
      <c r="V144" s="162"/>
      <c r="W144" s="162"/>
      <c r="X144" s="162"/>
      <c r="Y144" s="162"/>
      <c r="Z144" s="142"/>
    </row>
    <row r="145" spans="1:26" ht="15.75" hidden="1" customHeight="1" x14ac:dyDescent="0.15">
      <c r="A145" s="117"/>
      <c r="B145" s="117"/>
      <c r="C145" s="142"/>
      <c r="D145" s="142"/>
      <c r="E145" s="142"/>
      <c r="F145" s="142"/>
      <c r="G145" s="142"/>
      <c r="H145" s="142"/>
      <c r="I145" s="162"/>
      <c r="J145" s="162"/>
      <c r="K145" s="162"/>
      <c r="L145" s="162"/>
      <c r="M145" s="162"/>
      <c r="N145" s="162"/>
      <c r="O145" s="162"/>
      <c r="P145" s="162"/>
      <c r="Q145" s="182"/>
      <c r="R145" s="162"/>
      <c r="S145" s="162"/>
      <c r="T145" s="162"/>
      <c r="U145" s="162"/>
      <c r="V145" s="162"/>
      <c r="W145" s="162"/>
      <c r="X145" s="162"/>
      <c r="Y145" s="162"/>
      <c r="Z145" s="142"/>
    </row>
    <row r="146" spans="1:26" ht="15.75" hidden="1" customHeight="1" x14ac:dyDescent="0.15">
      <c r="A146" s="117"/>
      <c r="B146" s="117"/>
      <c r="C146" s="142"/>
      <c r="D146" s="142"/>
      <c r="E146" s="142"/>
      <c r="F146" s="142"/>
      <c r="G146" s="142"/>
      <c r="H146" s="142"/>
      <c r="I146" s="162"/>
      <c r="J146" s="162"/>
      <c r="K146" s="162"/>
      <c r="L146" s="162"/>
      <c r="M146" s="162"/>
      <c r="N146" s="162"/>
      <c r="O146" s="162"/>
      <c r="P146" s="162"/>
      <c r="Q146" s="182"/>
      <c r="R146" s="162"/>
      <c r="S146" s="162"/>
      <c r="T146" s="162"/>
      <c r="U146" s="162"/>
      <c r="V146" s="162"/>
      <c r="W146" s="162"/>
      <c r="X146" s="162"/>
      <c r="Y146" s="162"/>
      <c r="Z146" s="142"/>
    </row>
    <row r="147" spans="1:26" ht="15.75" hidden="1" customHeight="1" x14ac:dyDescent="0.15">
      <c r="A147" s="117"/>
      <c r="B147" s="117"/>
      <c r="C147" s="142"/>
      <c r="D147" s="142"/>
      <c r="E147" s="142"/>
      <c r="F147" s="142"/>
      <c r="G147" s="142"/>
      <c r="H147" s="142"/>
      <c r="I147" s="162"/>
      <c r="J147" s="162"/>
      <c r="K147" s="162"/>
      <c r="L147" s="162"/>
      <c r="M147" s="162"/>
      <c r="N147" s="162"/>
      <c r="O147" s="162"/>
      <c r="P147" s="162"/>
      <c r="Q147" s="182"/>
      <c r="R147" s="162"/>
      <c r="S147" s="162"/>
      <c r="T147" s="162"/>
      <c r="U147" s="162"/>
      <c r="V147" s="162"/>
      <c r="W147" s="162"/>
      <c r="X147" s="162"/>
      <c r="Y147" s="162"/>
      <c r="Z147" s="142"/>
    </row>
    <row r="148" spans="1:26" ht="15.75" hidden="1" customHeight="1" x14ac:dyDescent="0.15">
      <c r="A148" s="117"/>
      <c r="B148" s="117"/>
      <c r="C148" s="142"/>
      <c r="D148" s="142"/>
      <c r="E148" s="142"/>
      <c r="F148" s="142"/>
      <c r="G148" s="142"/>
      <c r="H148" s="142"/>
      <c r="I148" s="162"/>
      <c r="J148" s="162"/>
      <c r="K148" s="162"/>
      <c r="L148" s="162"/>
      <c r="M148" s="162"/>
      <c r="N148" s="162"/>
      <c r="O148" s="162"/>
      <c r="P148" s="162"/>
      <c r="Q148" s="182"/>
      <c r="R148" s="162"/>
      <c r="S148" s="162"/>
      <c r="T148" s="162"/>
      <c r="U148" s="162"/>
      <c r="V148" s="162"/>
      <c r="W148" s="162"/>
      <c r="X148" s="162"/>
      <c r="Y148" s="162"/>
      <c r="Z148" s="142"/>
    </row>
    <row r="149" spans="1:26" ht="20.100000000000001" customHeight="1" x14ac:dyDescent="0.15">
      <c r="A149" s="117"/>
      <c r="B149" s="117"/>
      <c r="C149" s="142"/>
      <c r="D149" s="142"/>
      <c r="E149" s="142"/>
      <c r="F149" s="142"/>
      <c r="G149" s="142"/>
      <c r="H149" s="142"/>
      <c r="I149" s="162"/>
      <c r="J149" s="142"/>
      <c r="K149" s="142"/>
      <c r="L149" s="142"/>
      <c r="M149" s="142"/>
      <c r="N149" s="142"/>
      <c r="O149" s="142"/>
      <c r="P149" s="142"/>
      <c r="Q149" s="183"/>
      <c r="R149" s="142"/>
      <c r="S149" s="142"/>
      <c r="T149" s="142"/>
      <c r="U149" s="142"/>
      <c r="V149" s="142"/>
      <c r="W149" s="142"/>
      <c r="X149" s="142"/>
      <c r="Y149" s="142"/>
      <c r="Z149" s="142"/>
    </row>
    <row r="150" spans="1:26" ht="20.100000000000001" customHeight="1" x14ac:dyDescent="0.15">
      <c r="A150" s="117"/>
      <c r="B150" s="117"/>
      <c r="C150" s="129" t="s">
        <v>77</v>
      </c>
      <c r="D150" s="130"/>
      <c r="E150" s="130"/>
      <c r="F150" s="130"/>
      <c r="G150" s="130"/>
      <c r="H150" s="131"/>
      <c r="I150" s="163"/>
      <c r="K150" s="163"/>
    </row>
    <row r="151" spans="1:26" ht="20.100000000000001" customHeight="1" x14ac:dyDescent="0.15">
      <c r="A151" s="117"/>
      <c r="B151" s="117"/>
      <c r="C151" s="132"/>
      <c r="D151" s="133"/>
      <c r="E151" s="133"/>
      <c r="F151" s="133"/>
      <c r="G151" s="133"/>
      <c r="H151" s="133"/>
      <c r="I151" s="134"/>
      <c r="J151" s="134"/>
      <c r="K151" s="134"/>
      <c r="L151" s="134"/>
      <c r="M151" s="134"/>
      <c r="N151" s="134"/>
      <c r="O151" s="134"/>
      <c r="P151" s="134"/>
      <c r="Q151" s="134"/>
      <c r="R151" s="134"/>
      <c r="S151" s="134"/>
      <c r="T151" s="134"/>
      <c r="U151" s="134"/>
      <c r="V151" s="134"/>
      <c r="W151" s="134"/>
      <c r="X151" s="134"/>
      <c r="Y151" s="134"/>
      <c r="Z151" s="135"/>
    </row>
    <row r="152" spans="1:26" ht="20.100000000000001" customHeight="1" x14ac:dyDescent="0.15">
      <c r="A152" s="117"/>
      <c r="B152" s="117"/>
      <c r="C152" s="132"/>
      <c r="D152" s="184" t="s">
        <v>78</v>
      </c>
      <c r="E152" s="164"/>
      <c r="F152" s="164"/>
      <c r="G152" s="164"/>
      <c r="H152" s="164"/>
      <c r="I152" s="164"/>
      <c r="J152" s="164"/>
      <c r="K152" s="164"/>
      <c r="L152" s="164"/>
      <c r="M152" s="164"/>
      <c r="N152" s="164"/>
      <c r="O152" s="164"/>
      <c r="P152" s="164"/>
      <c r="Q152" s="164"/>
      <c r="R152" s="164"/>
      <c r="S152" s="164"/>
      <c r="T152" s="164"/>
      <c r="U152" s="164"/>
      <c r="V152" s="164"/>
      <c r="W152" s="164"/>
      <c r="X152" s="143"/>
      <c r="Y152" s="142"/>
      <c r="Z152" s="141"/>
    </row>
    <row r="153" spans="1:26" ht="20.100000000000001" customHeight="1" x14ac:dyDescent="0.15">
      <c r="A153" s="117">
        <f>IFERROR(IF(AND($I153&lt;&gt;"しない", $I153&lt;&gt;"する"),1001,0),3)</f>
        <v>0</v>
      </c>
      <c r="B153" s="117"/>
      <c r="C153" s="136"/>
      <c r="D153" s="137">
        <v>1</v>
      </c>
      <c r="E153" s="142" t="s">
        <v>79</v>
      </c>
      <c r="F153" s="142"/>
      <c r="G153" s="142"/>
      <c r="H153" s="142"/>
      <c r="I153" s="82" t="s">
        <v>80</v>
      </c>
      <c r="J153" s="92"/>
      <c r="K153" s="92"/>
      <c r="L153" s="92"/>
      <c r="M153" s="92"/>
      <c r="N153" s="142"/>
      <c r="O153" s="142"/>
      <c r="P153" s="142"/>
      <c r="Q153" s="142"/>
      <c r="R153" s="142"/>
      <c r="S153" s="142"/>
      <c r="T153" s="142"/>
      <c r="U153" s="142"/>
      <c r="Z153" s="185"/>
    </row>
    <row r="154" spans="1:26" ht="20.100000000000001" customHeight="1" x14ac:dyDescent="0.15">
      <c r="A154" s="117"/>
      <c r="B154" s="117"/>
      <c r="C154" s="145"/>
      <c r="D154" s="142"/>
      <c r="E154" s="142"/>
      <c r="F154" s="142"/>
      <c r="G154" s="142"/>
      <c r="H154" s="142"/>
      <c r="I154" s="186"/>
      <c r="J154" s="144" t="s">
        <v>16</v>
      </c>
      <c r="K154" s="144"/>
      <c r="L154" s="144"/>
      <c r="M154" s="144"/>
      <c r="N154" s="144"/>
      <c r="O154" s="144"/>
      <c r="P154" s="144"/>
      <c r="Q154" s="144"/>
      <c r="R154" s="144"/>
      <c r="S154" s="144"/>
      <c r="T154" s="144"/>
      <c r="U154" s="142"/>
      <c r="Z154" s="185"/>
    </row>
    <row r="155" spans="1:26" ht="20.100000000000001" customHeight="1" x14ac:dyDescent="0.15">
      <c r="A155" s="117">
        <f>IFERROR(IF(AND($I153="する",OR(TRIM($I155)="", NOT(OR(IFERROR(SEARCH(" ",$I155),0)&gt;0, IFERROR(SEARCH("　",$I155),0)&gt;0)))),1001,0),3)</f>
        <v>0</v>
      </c>
      <c r="B155" s="117"/>
      <c r="C155" s="136"/>
      <c r="D155" s="137">
        <v>2</v>
      </c>
      <c r="E155" s="112" t="s">
        <v>73</v>
      </c>
      <c r="I155" s="82"/>
      <c r="J155" s="82"/>
      <c r="K155" s="82"/>
      <c r="L155" s="82"/>
      <c r="M155" s="82"/>
      <c r="N155" s="82"/>
      <c r="O155" s="82"/>
      <c r="P155" s="82"/>
      <c r="Q155" s="82"/>
      <c r="R155" s="82"/>
      <c r="S155" s="82"/>
      <c r="T155" s="82"/>
      <c r="U155" s="82"/>
      <c r="V155" s="82"/>
      <c r="W155" s="82"/>
      <c r="X155" s="82"/>
      <c r="Y155" s="82"/>
      <c r="Z155" s="141"/>
    </row>
    <row r="156" spans="1:26" ht="20.100000000000001" customHeight="1" x14ac:dyDescent="0.15">
      <c r="A156" s="117"/>
      <c r="B156" s="117"/>
      <c r="C156" s="136"/>
      <c r="D156" s="137"/>
      <c r="E156" s="142"/>
      <c r="F156" s="142"/>
      <c r="G156" s="142"/>
      <c r="H156" s="142"/>
      <c r="I156" s="148"/>
      <c r="J156" s="144" t="s">
        <v>52</v>
      </c>
      <c r="K156" s="144"/>
      <c r="L156" s="144"/>
      <c r="M156" s="144"/>
      <c r="N156" s="144"/>
      <c r="O156" s="144"/>
      <c r="P156" s="144"/>
      <c r="Q156" s="144"/>
      <c r="R156" s="144"/>
      <c r="S156" s="144"/>
      <c r="T156" s="144"/>
      <c r="U156" s="144"/>
      <c r="V156" s="144"/>
      <c r="W156" s="144"/>
      <c r="X156" s="144"/>
      <c r="Y156" s="144"/>
      <c r="Z156" s="141"/>
    </row>
    <row r="157" spans="1:26" ht="20.100000000000001" customHeight="1" x14ac:dyDescent="0.15">
      <c r="A157" s="117">
        <f>IFERROR(IF(AND($I153="する",OR(TRIM($I157)="", NOT(OR(IFERROR(SEARCH(" ",$I157),0)&gt;0, IFERROR(SEARCH("　",$I157),0)&gt;0)))),1001,0),3)</f>
        <v>0</v>
      </c>
      <c r="B157" s="117"/>
      <c r="C157" s="136"/>
      <c r="D157" s="137">
        <v>3</v>
      </c>
      <c r="E157" s="112" t="s">
        <v>74</v>
      </c>
      <c r="I157" s="82"/>
      <c r="J157" s="82"/>
      <c r="K157" s="82"/>
      <c r="L157" s="82"/>
      <c r="M157" s="82"/>
      <c r="N157" s="82"/>
      <c r="O157" s="82"/>
      <c r="P157" s="82"/>
      <c r="Q157" s="82"/>
      <c r="R157" s="82"/>
      <c r="S157" s="82"/>
      <c r="T157" s="82"/>
      <c r="U157" s="82"/>
      <c r="V157" s="82"/>
      <c r="W157" s="82"/>
      <c r="X157" s="82"/>
      <c r="Y157" s="82"/>
      <c r="Z157" s="141"/>
    </row>
    <row r="158" spans="1:26" ht="20.100000000000001" customHeight="1" x14ac:dyDescent="0.15">
      <c r="A158" s="117"/>
      <c r="B158" s="117"/>
      <c r="C158" s="145"/>
      <c r="D158" s="142"/>
      <c r="E158" s="142"/>
      <c r="F158" s="142"/>
      <c r="G158" s="142"/>
      <c r="H158" s="142"/>
      <c r="I158" s="148"/>
      <c r="J158" s="144" t="s">
        <v>54</v>
      </c>
      <c r="K158" s="144"/>
      <c r="L158" s="144"/>
      <c r="M158" s="144"/>
      <c r="N158" s="144"/>
      <c r="O158" s="144"/>
      <c r="P158" s="144"/>
      <c r="Q158" s="144"/>
      <c r="R158" s="144"/>
      <c r="S158" s="144"/>
      <c r="T158" s="144"/>
      <c r="U158" s="144"/>
      <c r="V158" s="144"/>
      <c r="W158" s="144"/>
      <c r="X158" s="144"/>
      <c r="Y158" s="144"/>
      <c r="Z158" s="141"/>
    </row>
    <row r="159" spans="1:26" ht="20.100000000000001" customHeight="1" x14ac:dyDescent="0.15">
      <c r="A159" s="117">
        <f>IFERROR(IF(AND($I153="する",OR(TRIM($I159)="", LEN($I159)&lt;&gt;8, NOT(ISNUMBER(VALUE($I159))), IFERROR(SEARCH("-", $I159),0)&gt;0)),1001,0),3)</f>
        <v>0</v>
      </c>
      <c r="B159" s="117"/>
      <c r="C159" s="136"/>
      <c r="D159" s="137">
        <v>4</v>
      </c>
      <c r="E159" s="112" t="s">
        <v>81</v>
      </c>
      <c r="I159" s="82"/>
      <c r="J159" s="82"/>
      <c r="K159" s="82"/>
      <c r="L159" s="82"/>
      <c r="M159" s="82"/>
      <c r="N159" s="142"/>
      <c r="O159" s="142"/>
      <c r="P159" s="142"/>
      <c r="Q159" s="142"/>
      <c r="R159" s="142"/>
      <c r="S159" s="142"/>
      <c r="T159" s="142"/>
      <c r="U159" s="142"/>
      <c r="V159" s="142"/>
      <c r="W159" s="142"/>
      <c r="X159" s="142"/>
      <c r="Y159" s="142"/>
      <c r="Z159" s="141"/>
    </row>
    <row r="160" spans="1:26" ht="20.100000000000001" customHeight="1" x14ac:dyDescent="0.15">
      <c r="A160" s="117"/>
      <c r="B160" s="117"/>
      <c r="C160" s="145"/>
      <c r="D160" s="142"/>
      <c r="E160" s="142"/>
      <c r="F160" s="142"/>
      <c r="G160" s="142"/>
      <c r="H160" s="142"/>
      <c r="I160" s="139"/>
      <c r="J160" s="144" t="s">
        <v>100</v>
      </c>
      <c r="K160" s="143"/>
      <c r="L160" s="143"/>
      <c r="M160" s="143"/>
      <c r="N160" s="143"/>
      <c r="O160" s="143"/>
      <c r="P160" s="143"/>
      <c r="Q160" s="143"/>
      <c r="R160" s="143"/>
      <c r="S160" s="143"/>
      <c r="T160" s="143"/>
      <c r="U160" s="143"/>
      <c r="V160" s="143"/>
      <c r="W160" s="143"/>
      <c r="X160" s="143"/>
      <c r="Y160" s="143"/>
      <c r="Z160" s="141"/>
    </row>
    <row r="161" spans="1:27" ht="20.100000000000001" customHeight="1" x14ac:dyDescent="0.15">
      <c r="A161" s="117">
        <f>IFERROR(IF(AND($I153="する",TRIM($I161)=""),1001,0),3)</f>
        <v>0</v>
      </c>
      <c r="B161" s="117"/>
      <c r="C161" s="136"/>
      <c r="D161" s="137">
        <v>5</v>
      </c>
      <c r="E161" s="112" t="s">
        <v>44</v>
      </c>
      <c r="I161" s="88"/>
      <c r="J161" s="89"/>
      <c r="K161" s="89"/>
      <c r="L161" s="89"/>
      <c r="M161" s="89"/>
      <c r="N161" s="142"/>
      <c r="O161" s="142"/>
      <c r="P161" s="142"/>
      <c r="Q161" s="142"/>
      <c r="R161" s="142"/>
      <c r="S161" s="142"/>
      <c r="T161" s="142"/>
      <c r="U161" s="142"/>
      <c r="V161" s="142"/>
      <c r="W161" s="142"/>
      <c r="X161" s="142"/>
      <c r="Y161" s="142"/>
      <c r="Z161" s="141"/>
    </row>
    <row r="162" spans="1:27" ht="20.100000000000001" customHeight="1" x14ac:dyDescent="0.15">
      <c r="A162" s="117"/>
      <c r="B162" s="117"/>
      <c r="C162" s="136"/>
      <c r="D162" s="137"/>
      <c r="E162" s="142"/>
      <c r="F162" s="142"/>
      <c r="G162" s="142"/>
      <c r="H162" s="142"/>
      <c r="I162" s="139"/>
      <c r="J162" s="144" t="s">
        <v>109</v>
      </c>
      <c r="K162" s="143"/>
      <c r="L162" s="143"/>
      <c r="M162" s="143"/>
      <c r="N162" s="143"/>
      <c r="O162" s="143"/>
      <c r="P162" s="143"/>
      <c r="Q162" s="143"/>
      <c r="R162" s="143"/>
      <c r="S162" s="143"/>
      <c r="T162" s="143"/>
      <c r="U162" s="143"/>
      <c r="V162" s="143"/>
      <c r="W162" s="143"/>
      <c r="X162" s="143"/>
      <c r="Y162" s="143"/>
      <c r="Z162" s="141"/>
    </row>
    <row r="163" spans="1:27" ht="20.100000000000001" customHeight="1" x14ac:dyDescent="0.15">
      <c r="A163" s="117">
        <f>IFERROR(IF(AND($I153="する",AND($I163&lt;&gt;"", OR(ISERROR(FIND("@"&amp;LEFT($I163,3)&amp;"@", 都道府県3))=FALSE, ISERROR(FIND("@"&amp;LEFT($I163,4)&amp;"@",都道府県4))=FALSE))=FALSE),1001,0),3)</f>
        <v>0</v>
      </c>
      <c r="B163" s="117"/>
      <c r="C163" s="136"/>
      <c r="D163" s="137">
        <v>6</v>
      </c>
      <c r="E163" s="112" t="s">
        <v>45</v>
      </c>
      <c r="I163" s="84"/>
      <c r="J163" s="84"/>
      <c r="K163" s="84"/>
      <c r="L163" s="84"/>
      <c r="M163" s="84"/>
      <c r="N163" s="84"/>
      <c r="O163" s="84"/>
      <c r="P163" s="84"/>
      <c r="Q163" s="85"/>
      <c r="R163" s="84"/>
      <c r="S163" s="84"/>
      <c r="T163" s="84"/>
      <c r="U163" s="84"/>
      <c r="V163" s="84"/>
      <c r="W163" s="84"/>
      <c r="X163" s="84"/>
      <c r="Y163" s="84"/>
      <c r="Z163" s="141"/>
    </row>
    <row r="164" spans="1:27" ht="20.100000000000001" customHeight="1" x14ac:dyDescent="0.15">
      <c r="A164" s="117"/>
      <c r="B164" s="117"/>
      <c r="C164" s="136"/>
      <c r="D164" s="137"/>
      <c r="E164" s="142"/>
      <c r="F164" s="142"/>
      <c r="G164" s="142"/>
      <c r="H164" s="142"/>
      <c r="I164" s="139"/>
      <c r="J164" s="144" t="s">
        <v>46</v>
      </c>
      <c r="K164" s="143"/>
      <c r="L164" s="143"/>
      <c r="M164" s="143"/>
      <c r="N164" s="143"/>
      <c r="O164" s="143"/>
      <c r="P164" s="143"/>
      <c r="Q164" s="143"/>
      <c r="R164" s="143"/>
      <c r="S164" s="143"/>
      <c r="T164" s="143"/>
      <c r="U164" s="143"/>
      <c r="V164" s="143"/>
      <c r="W164" s="143"/>
      <c r="X164" s="143"/>
      <c r="Y164" s="143"/>
      <c r="Z164" s="141"/>
    </row>
    <row r="165" spans="1:27" ht="20.100000000000001" customHeight="1" x14ac:dyDescent="0.15">
      <c r="A165" s="117">
        <f>IFERROR(IF(AND($I153="する",NOT(AND(TRIM($I165)&lt;&gt;"",ISNUMBER(VALUE(SUBSTITUTE($I165,"-",""))),IFERROR(SEARCH("-",$I165),0)&gt;0))),1001,0),3)</f>
        <v>0</v>
      </c>
      <c r="B165" s="117"/>
      <c r="C165" s="136"/>
      <c r="D165" s="137">
        <v>7</v>
      </c>
      <c r="E165" s="112" t="s">
        <v>55</v>
      </c>
      <c r="I165" s="82"/>
      <c r="J165" s="82"/>
      <c r="K165" s="82"/>
      <c r="L165" s="82"/>
      <c r="M165" s="82"/>
      <c r="Y165" s="143"/>
      <c r="Z165" s="141"/>
    </row>
    <row r="166" spans="1:27" ht="20.100000000000001" customHeight="1" x14ac:dyDescent="0.15">
      <c r="A166" s="117"/>
      <c r="B166" s="117"/>
      <c r="C166" s="145"/>
      <c r="D166" s="142"/>
      <c r="E166" s="142"/>
      <c r="F166" s="142"/>
      <c r="G166" s="142"/>
      <c r="H166" s="142"/>
      <c r="I166" s="139"/>
      <c r="J166" s="144" t="s">
        <v>58</v>
      </c>
      <c r="K166" s="143"/>
      <c r="L166" s="143"/>
      <c r="M166" s="143"/>
      <c r="N166" s="143"/>
      <c r="O166" s="143"/>
      <c r="P166" s="143"/>
      <c r="Q166" s="143"/>
      <c r="R166" s="143"/>
      <c r="S166" s="143"/>
      <c r="T166" s="143"/>
      <c r="U166" s="143"/>
      <c r="V166" s="143"/>
      <c r="W166" s="143"/>
      <c r="X166" s="143"/>
      <c r="Y166" s="143"/>
      <c r="Z166" s="141"/>
    </row>
    <row r="167" spans="1:27" ht="20.100000000000001" customHeight="1" x14ac:dyDescent="0.15">
      <c r="A167" s="117">
        <f>IFERROR(IF(AND($I153="する",AND(TRIM($I167)&lt;&gt;"",NOT(AND(ISNUMBER(VALUE(SUBSTITUTE($I167,"-",""))),IFERROR(SEARCH("-",$I167),0)&gt;0)))),1001,0),3)</f>
        <v>0</v>
      </c>
      <c r="B167" s="117"/>
      <c r="C167" s="136"/>
      <c r="D167" s="137">
        <v>8</v>
      </c>
      <c r="E167" s="112" t="s">
        <v>59</v>
      </c>
      <c r="I167" s="82"/>
      <c r="J167" s="82"/>
      <c r="K167" s="82"/>
      <c r="L167" s="82"/>
      <c r="M167" s="82"/>
      <c r="N167" s="143"/>
      <c r="O167" s="143"/>
      <c r="P167" s="143"/>
      <c r="Q167" s="143"/>
      <c r="R167" s="143"/>
      <c r="S167" s="143"/>
      <c r="T167" s="143"/>
      <c r="U167" s="143"/>
      <c r="V167" s="143"/>
      <c r="W167" s="143"/>
      <c r="X167" s="143"/>
      <c r="Y167" s="143"/>
      <c r="Z167" s="141"/>
    </row>
    <row r="168" spans="1:27" ht="20.100000000000001" customHeight="1" x14ac:dyDescent="0.15">
      <c r="A168" s="117"/>
      <c r="B168" s="117"/>
      <c r="C168" s="145"/>
      <c r="D168" s="142"/>
      <c r="E168" s="142"/>
      <c r="F168" s="142"/>
      <c r="G168" s="142"/>
      <c r="H168" s="142"/>
      <c r="I168" s="139"/>
      <c r="J168" s="144" t="s">
        <v>58</v>
      </c>
      <c r="K168" s="143"/>
      <c r="L168" s="143"/>
      <c r="M168" s="143"/>
      <c r="N168" s="143"/>
      <c r="O168" s="143"/>
      <c r="P168" s="143"/>
      <c r="Q168" s="143"/>
      <c r="R168" s="143"/>
      <c r="S168" s="143"/>
      <c r="T168" s="143"/>
      <c r="U168" s="143"/>
      <c r="V168" s="143"/>
      <c r="W168" s="143"/>
      <c r="X168" s="143"/>
      <c r="Y168" s="143"/>
      <c r="Z168" s="141"/>
    </row>
    <row r="169" spans="1:27" ht="20.100000000000001" customHeight="1" x14ac:dyDescent="0.15">
      <c r="A169" s="117">
        <f>IFERROR(IF(AND($I153="する",AND(TRIM($I169)&lt;&gt;"", NOT(IFERROR(SEARCH("@",$I169),0)&gt;0))),1001,0),3)</f>
        <v>0</v>
      </c>
      <c r="B169" s="117"/>
      <c r="C169" s="136"/>
      <c r="D169" s="137">
        <v>9</v>
      </c>
      <c r="E169" s="112" t="s">
        <v>60</v>
      </c>
      <c r="I169" s="82"/>
      <c r="J169" s="82"/>
      <c r="K169" s="82"/>
      <c r="L169" s="82"/>
      <c r="M169" s="82"/>
      <c r="N169" s="82"/>
      <c r="O169" s="82"/>
      <c r="P169" s="82"/>
      <c r="Q169" s="86"/>
      <c r="R169" s="82"/>
      <c r="S169" s="82"/>
      <c r="T169" s="82"/>
      <c r="U169" s="82"/>
      <c r="V169" s="82"/>
      <c r="W169" s="82"/>
      <c r="X169" s="82"/>
      <c r="Y169" s="82"/>
      <c r="Z169" s="141"/>
    </row>
    <row r="170" spans="1:27" ht="20.100000000000001" customHeight="1" x14ac:dyDescent="0.15">
      <c r="A170" s="117"/>
      <c r="B170" s="117"/>
      <c r="C170" s="145"/>
      <c r="D170" s="142"/>
      <c r="E170" s="142"/>
      <c r="F170" s="142"/>
      <c r="G170" s="142"/>
      <c r="H170" s="142"/>
      <c r="I170" s="139"/>
      <c r="J170" s="150" t="s">
        <v>107</v>
      </c>
      <c r="K170" s="167"/>
      <c r="L170" s="143"/>
      <c r="M170" s="143"/>
      <c r="N170" s="143"/>
      <c r="O170" s="143"/>
      <c r="P170" s="143"/>
      <c r="Q170" s="168"/>
      <c r="R170" s="143"/>
      <c r="S170" s="143"/>
      <c r="T170" s="143"/>
      <c r="U170" s="143"/>
      <c r="V170" s="143"/>
      <c r="W170" s="143"/>
      <c r="X170" s="143"/>
      <c r="Y170" s="143"/>
      <c r="Z170" s="141"/>
    </row>
    <row r="171" spans="1:27" ht="20.100000000000001" customHeight="1" x14ac:dyDescent="0.15">
      <c r="A171" s="117"/>
      <c r="B171" s="117"/>
      <c r="C171" s="156"/>
      <c r="D171" s="157"/>
      <c r="E171" s="157"/>
      <c r="F171" s="157"/>
      <c r="G171" s="157"/>
      <c r="H171" s="157"/>
      <c r="I171" s="158"/>
      <c r="J171" s="158"/>
      <c r="K171" s="159"/>
      <c r="L171" s="158"/>
      <c r="M171" s="158"/>
      <c r="N171" s="158"/>
      <c r="O171" s="158"/>
      <c r="P171" s="158"/>
      <c r="Q171" s="158"/>
      <c r="R171" s="158"/>
      <c r="S171" s="158"/>
      <c r="T171" s="158"/>
      <c r="U171" s="158"/>
      <c r="V171" s="158"/>
      <c r="W171" s="158"/>
      <c r="X171" s="158"/>
      <c r="Y171" s="187"/>
      <c r="Z171" s="160"/>
      <c r="AA171" s="174"/>
    </row>
    <row r="172" spans="1:27" ht="20.100000000000001" customHeight="1" x14ac:dyDescent="0.15">
      <c r="A172" s="117"/>
      <c r="B172" s="117"/>
      <c r="C172" s="142"/>
      <c r="D172" s="142"/>
      <c r="E172" s="142"/>
      <c r="F172" s="142"/>
      <c r="G172" s="142"/>
      <c r="H172" s="142"/>
      <c r="I172" s="162"/>
      <c r="J172" s="162"/>
      <c r="K172" s="162"/>
      <c r="L172" s="162"/>
      <c r="M172" s="162"/>
      <c r="N172" s="162"/>
      <c r="O172" s="162"/>
      <c r="P172" s="162"/>
      <c r="Q172" s="162"/>
      <c r="R172" s="162"/>
      <c r="S172" s="162"/>
      <c r="T172" s="162"/>
      <c r="U172" s="162"/>
      <c r="V172" s="162"/>
      <c r="W172" s="162"/>
      <c r="X172" s="162"/>
      <c r="Y172" s="188"/>
      <c r="Z172" s="142"/>
      <c r="AA172" s="174"/>
    </row>
    <row r="173" spans="1:27" ht="20.100000000000001" customHeight="1" x14ac:dyDescent="0.15">
      <c r="A173" s="117"/>
      <c r="B173" s="117"/>
      <c r="C173" s="142"/>
      <c r="D173" s="142"/>
      <c r="E173" s="142"/>
      <c r="F173" s="142"/>
      <c r="G173" s="142"/>
      <c r="H173" s="142"/>
      <c r="I173" s="189"/>
      <c r="J173" s="162"/>
      <c r="K173" s="162"/>
      <c r="L173" s="162"/>
      <c r="M173" s="162"/>
      <c r="N173" s="188"/>
      <c r="O173" s="162"/>
      <c r="P173" s="162"/>
      <c r="Q173" s="162"/>
      <c r="R173" s="188"/>
      <c r="S173" s="162"/>
      <c r="T173" s="162"/>
      <c r="U173" s="162"/>
      <c r="V173" s="162"/>
      <c r="W173" s="162"/>
      <c r="X173" s="162"/>
      <c r="Y173" s="162"/>
      <c r="Z173" s="162"/>
      <c r="AA173" s="162"/>
    </row>
    <row r="174" spans="1:27" ht="20.100000000000001" customHeight="1" x14ac:dyDescent="0.15">
      <c r="A174" s="117"/>
      <c r="B174" s="117"/>
      <c r="C174" s="129" t="s">
        <v>14</v>
      </c>
      <c r="D174" s="130"/>
      <c r="E174" s="130"/>
      <c r="F174" s="130"/>
      <c r="G174" s="130"/>
      <c r="H174" s="131"/>
      <c r="I174" s="190"/>
      <c r="J174" s="191"/>
      <c r="K174" s="191"/>
      <c r="L174" s="191"/>
      <c r="M174" s="191"/>
      <c r="N174" s="191"/>
      <c r="O174" s="191"/>
      <c r="P174" s="191"/>
      <c r="Q174" s="191"/>
      <c r="R174" s="191"/>
      <c r="S174" s="191"/>
      <c r="T174" s="191"/>
      <c r="U174" s="191"/>
      <c r="V174" s="191"/>
      <c r="W174" s="191"/>
      <c r="X174" s="191"/>
      <c r="Y174" s="191"/>
      <c r="Z174" s="191"/>
    </row>
    <row r="175" spans="1:27" ht="20.100000000000001" customHeight="1" x14ac:dyDescent="0.15">
      <c r="A175" s="117"/>
      <c r="B175" s="117"/>
      <c r="C175" s="192"/>
      <c r="D175" s="193"/>
      <c r="E175" s="193"/>
      <c r="F175" s="193"/>
      <c r="G175" s="193"/>
      <c r="H175" s="193"/>
      <c r="Z175" s="185"/>
      <c r="AA175" s="153"/>
    </row>
    <row r="176" spans="1:27" ht="20.100000000000001" customHeight="1" x14ac:dyDescent="0.15">
      <c r="A176" s="128"/>
      <c r="B176" s="117"/>
      <c r="C176" s="132"/>
      <c r="D176" s="137">
        <v>1</v>
      </c>
      <c r="E176" s="112" t="s">
        <v>25</v>
      </c>
      <c r="I176" s="90"/>
      <c r="J176" s="91"/>
      <c r="K176" s="91"/>
      <c r="L176" s="91"/>
      <c r="M176" s="91"/>
      <c r="N176" s="194"/>
      <c r="O176" s="194"/>
      <c r="P176" s="194"/>
      <c r="Q176" s="194"/>
      <c r="R176" s="194"/>
      <c r="S176" s="194"/>
      <c r="T176" s="194"/>
      <c r="U176" s="194"/>
      <c r="V176" s="142"/>
      <c r="W176" s="142"/>
      <c r="Z176" s="185"/>
    </row>
    <row r="177" spans="1:26" ht="30" customHeight="1" x14ac:dyDescent="0.15">
      <c r="A177" s="128"/>
      <c r="B177" s="117"/>
      <c r="C177" s="132"/>
      <c r="D177" s="195"/>
      <c r="E177" s="196"/>
      <c r="F177" s="196"/>
      <c r="G177" s="196"/>
      <c r="H177" s="194"/>
      <c r="I177" s="197"/>
      <c r="J177" s="16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65"/>
      <c r="L177" s="165"/>
      <c r="M177" s="165"/>
      <c r="N177" s="165"/>
      <c r="O177" s="165"/>
      <c r="P177" s="165"/>
      <c r="Q177" s="165"/>
      <c r="R177" s="165"/>
      <c r="S177" s="165"/>
      <c r="T177" s="165"/>
      <c r="U177" s="165"/>
      <c r="V177" s="165"/>
      <c r="W177" s="165"/>
      <c r="X177" s="165"/>
      <c r="Y177" s="165"/>
      <c r="Z177" s="185"/>
    </row>
    <row r="178" spans="1:26" ht="20.100000000000001" customHeight="1" x14ac:dyDescent="0.15">
      <c r="A178" s="128"/>
      <c r="B178" s="117"/>
      <c r="C178" s="132"/>
      <c r="D178" s="137">
        <v>2</v>
      </c>
      <c r="E178" s="112" t="s">
        <v>26</v>
      </c>
      <c r="I178" s="82"/>
      <c r="J178" s="91"/>
      <c r="K178" s="91"/>
      <c r="L178" s="91"/>
      <c r="M178" s="91"/>
      <c r="N178" s="194"/>
      <c r="O178" s="194"/>
      <c r="P178" s="173"/>
      <c r="Q178" s="194"/>
      <c r="R178" s="194"/>
      <c r="S178" s="194"/>
      <c r="T178" s="194"/>
      <c r="U178" s="194"/>
      <c r="V178" s="142"/>
      <c r="W178" s="142"/>
      <c r="Z178" s="185"/>
    </row>
    <row r="179" spans="1:26" ht="20.100000000000001" customHeight="1" x14ac:dyDescent="0.15">
      <c r="A179" s="128"/>
      <c r="B179" s="117"/>
      <c r="C179" s="132"/>
      <c r="D179" s="195"/>
      <c r="E179" s="196"/>
      <c r="F179" s="196"/>
      <c r="G179" s="196"/>
      <c r="H179" s="194"/>
      <c r="I179" s="197"/>
      <c r="J179" s="198" t="s">
        <v>238</v>
      </c>
      <c r="K179" s="198"/>
      <c r="L179" s="198"/>
      <c r="M179" s="198"/>
      <c r="N179" s="198"/>
      <c r="O179" s="198"/>
      <c r="P179" s="198"/>
      <c r="Q179" s="198"/>
      <c r="R179" s="198"/>
      <c r="S179" s="198"/>
      <c r="T179" s="198"/>
      <c r="U179" s="198"/>
      <c r="V179" s="198"/>
      <c r="W179" s="198"/>
      <c r="X179" s="198"/>
      <c r="Y179" s="198"/>
      <c r="Z179" s="185"/>
    </row>
    <row r="180" spans="1:26" ht="20.100000000000001" customHeight="1" x14ac:dyDescent="0.15">
      <c r="A180" s="117"/>
      <c r="B180" s="117"/>
      <c r="C180" s="136"/>
      <c r="D180" s="137">
        <v>3</v>
      </c>
      <c r="E180" s="142" t="s">
        <v>1</v>
      </c>
      <c r="F180" s="142"/>
      <c r="P180" s="199"/>
      <c r="Q180" s="200"/>
      <c r="R180" s="200"/>
      <c r="S180" s="200"/>
      <c r="T180" s="200"/>
      <c r="U180" s="200"/>
      <c r="V180" s="200"/>
      <c r="W180" s="200"/>
      <c r="X180" s="200"/>
      <c r="Y180" s="200"/>
      <c r="Z180" s="141"/>
    </row>
    <row r="181" spans="1:26" ht="45" customHeight="1" x14ac:dyDescent="0.15">
      <c r="A181" s="117"/>
      <c r="B181" s="117"/>
      <c r="C181" s="136"/>
      <c r="D181" s="137"/>
      <c r="E181" s="201" t="s">
        <v>40</v>
      </c>
      <c r="F181" s="201"/>
      <c r="G181" s="201"/>
      <c r="H181" s="201"/>
      <c r="I181" s="201"/>
      <c r="J181" s="201"/>
      <c r="K181" s="201"/>
      <c r="L181" s="201"/>
      <c r="M181" s="201"/>
      <c r="N181" s="201"/>
      <c r="O181" s="201"/>
      <c r="P181" s="201"/>
      <c r="Q181" s="201"/>
      <c r="R181" s="201"/>
      <c r="S181" s="201"/>
      <c r="T181" s="201"/>
      <c r="U181" s="201"/>
      <c r="V181" s="201"/>
      <c r="W181" s="201"/>
      <c r="X181" s="201"/>
      <c r="Y181" s="201"/>
      <c r="Z181" s="141"/>
    </row>
    <row r="182" spans="1:26" ht="20.100000000000001" customHeight="1" x14ac:dyDescent="0.15">
      <c r="A182" s="117">
        <f>IFERROR(IF(COUNTIF($K183:$K186,"○")&gt;1,1001,0),3)</f>
        <v>0</v>
      </c>
      <c r="B182" s="531"/>
      <c r="C182" s="136"/>
      <c r="D182" s="137"/>
      <c r="E182" s="202" t="s">
        <v>8</v>
      </c>
      <c r="F182" s="203"/>
      <c r="G182" s="203"/>
      <c r="H182" s="203"/>
      <c r="I182" s="203"/>
      <c r="J182" s="204"/>
      <c r="K182" s="205" t="s">
        <v>19</v>
      </c>
      <c r="L182" s="206"/>
      <c r="M182" s="207"/>
      <c r="N182" s="208" t="s">
        <v>9</v>
      </c>
      <c r="O182" s="209"/>
      <c r="P182" s="209"/>
      <c r="Q182" s="209"/>
      <c r="R182" s="209"/>
      <c r="S182" s="209"/>
      <c r="T182" s="209"/>
      <c r="U182" s="209"/>
      <c r="V182" s="210"/>
      <c r="W182" s="211" t="s">
        <v>10</v>
      </c>
      <c r="X182" s="212"/>
      <c r="Y182" s="213"/>
      <c r="Z182" s="141"/>
    </row>
    <row r="183" spans="1:26" ht="20.100000000000001" customHeight="1" x14ac:dyDescent="0.15">
      <c r="A183" s="117"/>
      <c r="B183" s="117"/>
      <c r="C183" s="136"/>
      <c r="D183" s="214"/>
      <c r="E183" s="215" t="s">
        <v>20</v>
      </c>
      <c r="F183" s="216"/>
      <c r="G183" s="216"/>
      <c r="H183" s="216"/>
      <c r="I183" s="216"/>
      <c r="J183" s="217"/>
      <c r="K183" s="104"/>
      <c r="L183" s="105"/>
      <c r="M183" s="106"/>
      <c r="N183" s="218"/>
      <c r="O183" s="219"/>
      <c r="P183" s="219"/>
      <c r="Q183" s="219"/>
      <c r="R183" s="219"/>
      <c r="S183" s="219"/>
      <c r="T183" s="219"/>
      <c r="U183" s="219"/>
      <c r="V183" s="220"/>
      <c r="W183" s="221"/>
      <c r="X183" s="222"/>
      <c r="Y183" s="223"/>
      <c r="Z183" s="141"/>
    </row>
    <row r="184" spans="1:26" ht="20.100000000000001" customHeight="1" x14ac:dyDescent="0.15">
      <c r="A184" s="117">
        <f>IFERROR(IF(AND($K184="○",TRIM($N184)=""),1001,0),3)</f>
        <v>0</v>
      </c>
      <c r="B184" s="117"/>
      <c r="C184" s="136"/>
      <c r="D184" s="214"/>
      <c r="E184" s="224" t="s">
        <v>21</v>
      </c>
      <c r="F184" s="225"/>
      <c r="G184" s="225"/>
      <c r="H184" s="225"/>
      <c r="I184" s="225"/>
      <c r="J184" s="226"/>
      <c r="K184" s="101"/>
      <c r="L184" s="102"/>
      <c r="M184" s="103"/>
      <c r="N184" s="66"/>
      <c r="O184" s="22"/>
      <c r="P184" s="22"/>
      <c r="Q184" s="22"/>
      <c r="R184" s="22"/>
      <c r="S184" s="22"/>
      <c r="T184" s="22"/>
      <c r="U184" s="22"/>
      <c r="V184" s="67"/>
      <c r="W184" s="227"/>
      <c r="X184" s="228"/>
      <c r="Y184" s="229"/>
      <c r="Z184" s="141"/>
    </row>
    <row r="185" spans="1:26" ht="20.100000000000001" customHeight="1" x14ac:dyDescent="0.15">
      <c r="A185" s="117">
        <f>IFERROR(IF(AND($K185="○",TRIM($N185)=""),1001,0),3)</f>
        <v>0</v>
      </c>
      <c r="B185" s="117"/>
      <c r="C185" s="136"/>
      <c r="D185" s="214"/>
      <c r="E185" s="224" t="s">
        <v>22</v>
      </c>
      <c r="F185" s="225"/>
      <c r="G185" s="225"/>
      <c r="H185" s="225"/>
      <c r="I185" s="225"/>
      <c r="J185" s="226"/>
      <c r="K185" s="101"/>
      <c r="L185" s="102"/>
      <c r="M185" s="103"/>
      <c r="N185" s="66"/>
      <c r="O185" s="22"/>
      <c r="P185" s="22"/>
      <c r="Q185" s="22"/>
      <c r="R185" s="22"/>
      <c r="S185" s="22"/>
      <c r="T185" s="22"/>
      <c r="U185" s="22"/>
      <c r="V185" s="67"/>
      <c r="W185" s="230">
        <v>100</v>
      </c>
      <c r="X185" s="231"/>
      <c r="Y185" s="232" t="s">
        <v>11</v>
      </c>
      <c r="Z185" s="141"/>
    </row>
    <row r="186" spans="1:26" ht="20.100000000000001" customHeight="1" x14ac:dyDescent="0.15">
      <c r="A186" s="117">
        <f>IFERROR(IF(AND($K186="○",OR(TRIM($N186)="",TRIM($W186)="")),1001,0),3)</f>
        <v>0</v>
      </c>
      <c r="B186" s="117"/>
      <c r="C186" s="136"/>
      <c r="D186" s="214"/>
      <c r="E186" s="233" t="s">
        <v>23</v>
      </c>
      <c r="F186" s="234"/>
      <c r="G186" s="234"/>
      <c r="H186" s="234"/>
      <c r="I186" s="234"/>
      <c r="J186" s="235"/>
      <c r="K186" s="68"/>
      <c r="L186" s="69"/>
      <c r="M186" s="70"/>
      <c r="N186" s="66"/>
      <c r="O186" s="22"/>
      <c r="P186" s="74"/>
      <c r="Q186" s="22"/>
      <c r="R186" s="22"/>
      <c r="S186" s="22"/>
      <c r="T186" s="22"/>
      <c r="U186" s="22"/>
      <c r="V186" s="67"/>
      <c r="W186" s="75"/>
      <c r="X186" s="76"/>
      <c r="Y186" s="236" t="s">
        <v>11</v>
      </c>
      <c r="Z186" s="141"/>
    </row>
    <row r="187" spans="1:26" ht="20.100000000000001" customHeight="1" x14ac:dyDescent="0.15">
      <c r="A187" s="117"/>
      <c r="B187" s="117"/>
      <c r="C187" s="136"/>
      <c r="D187" s="214"/>
      <c r="E187" s="237"/>
      <c r="F187" s="238"/>
      <c r="G187" s="238"/>
      <c r="H187" s="238"/>
      <c r="I187" s="238"/>
      <c r="J187" s="239"/>
      <c r="K187" s="71"/>
      <c r="L187" s="72"/>
      <c r="M187" s="73"/>
      <c r="N187" s="77"/>
      <c r="O187" s="34"/>
      <c r="P187" s="78"/>
      <c r="Q187" s="34"/>
      <c r="R187" s="34"/>
      <c r="S187" s="34"/>
      <c r="T187" s="34"/>
      <c r="U187" s="34"/>
      <c r="V187" s="79"/>
      <c r="W187" s="80"/>
      <c r="X187" s="81"/>
      <c r="Y187" s="240" t="s">
        <v>11</v>
      </c>
      <c r="Z187" s="141"/>
    </row>
    <row r="188" spans="1:26" ht="20.100000000000001" customHeight="1" x14ac:dyDescent="0.15">
      <c r="A188" s="117"/>
      <c r="B188" s="117"/>
      <c r="C188" s="136"/>
      <c r="D188" s="137"/>
      <c r="E188" s="241"/>
      <c r="F188" s="241"/>
      <c r="G188" s="241"/>
      <c r="H188" s="241"/>
      <c r="I188" s="241"/>
      <c r="J188" s="241"/>
      <c r="K188" s="143"/>
      <c r="L188" s="143"/>
      <c r="M188" s="143"/>
      <c r="N188" s="143"/>
      <c r="O188" s="143"/>
      <c r="P188" s="143"/>
      <c r="Q188" s="143"/>
      <c r="R188" s="143"/>
      <c r="S188" s="143"/>
      <c r="T188" s="143"/>
      <c r="U188" s="143"/>
      <c r="V188" s="143"/>
      <c r="W188" s="143"/>
      <c r="X188" s="143"/>
      <c r="Y188" s="143"/>
      <c r="Z188" s="141"/>
    </row>
    <row r="189" spans="1:26" ht="20.100000000000001" customHeight="1" x14ac:dyDescent="0.15">
      <c r="A189" s="117">
        <f>IFERROR(IF(TRIM($I189)="",1001,0),3)</f>
        <v>1001</v>
      </c>
      <c r="B189" s="117"/>
      <c r="C189" s="136"/>
      <c r="D189" s="137">
        <v>4</v>
      </c>
      <c r="E189" s="112" t="s">
        <v>0</v>
      </c>
      <c r="I189" s="100"/>
      <c r="J189" s="100"/>
      <c r="K189" s="100"/>
      <c r="L189" s="100"/>
      <c r="M189" s="100"/>
      <c r="N189" s="142" t="s">
        <v>24</v>
      </c>
      <c r="O189" s="142"/>
      <c r="P189" s="142"/>
      <c r="Q189" s="142"/>
      <c r="R189" s="142"/>
      <c r="S189" s="142"/>
      <c r="T189" s="142"/>
      <c r="U189" s="142"/>
      <c r="V189" s="142"/>
      <c r="W189" s="142"/>
      <c r="X189" s="142"/>
      <c r="Y189" s="142"/>
      <c r="Z189" s="141"/>
    </row>
    <row r="190" spans="1:26" ht="45" customHeight="1" x14ac:dyDescent="0.15">
      <c r="A190" s="117"/>
      <c r="B190" s="117"/>
      <c r="C190" s="145"/>
      <c r="D190" s="142"/>
      <c r="E190" s="142"/>
      <c r="F190" s="142"/>
      <c r="G190" s="142"/>
      <c r="H190" s="142"/>
      <c r="I190" s="139"/>
      <c r="J190" s="165" t="s">
        <v>105</v>
      </c>
      <c r="K190" s="242"/>
      <c r="L190" s="242"/>
      <c r="M190" s="242"/>
      <c r="N190" s="242"/>
      <c r="O190" s="242"/>
      <c r="P190" s="242"/>
      <c r="Q190" s="242"/>
      <c r="R190" s="242"/>
      <c r="S190" s="242"/>
      <c r="T190" s="242"/>
      <c r="U190" s="242"/>
      <c r="V190" s="242"/>
      <c r="W190" s="242"/>
      <c r="X190" s="242"/>
      <c r="Y190" s="242"/>
      <c r="Z190" s="141"/>
    </row>
    <row r="191" spans="1:26" ht="20.100000000000001" customHeight="1" x14ac:dyDescent="0.15">
      <c r="A191" s="117"/>
      <c r="B191" s="117"/>
      <c r="C191" s="136"/>
      <c r="D191" s="137">
        <v>5</v>
      </c>
      <c r="E191" s="112" t="s">
        <v>27</v>
      </c>
      <c r="I191" s="90"/>
      <c r="J191" s="83"/>
      <c r="K191" s="83"/>
      <c r="L191" s="83"/>
      <c r="M191" s="83"/>
      <c r="N191" s="142"/>
      <c r="O191" s="142"/>
      <c r="P191" s="142"/>
      <c r="Q191" s="142"/>
      <c r="R191" s="142"/>
      <c r="S191" s="142"/>
      <c r="T191" s="142"/>
      <c r="U191" s="142"/>
      <c r="V191" s="142"/>
      <c r="W191" s="142"/>
      <c r="X191" s="142"/>
      <c r="Y191" s="142"/>
      <c r="Z191" s="141"/>
    </row>
    <row r="192" spans="1:26" ht="20.100000000000001" customHeight="1" x14ac:dyDescent="0.15">
      <c r="A192" s="117"/>
      <c r="B192" s="117"/>
      <c r="C192" s="145"/>
      <c r="D192" s="142"/>
      <c r="E192" s="142"/>
      <c r="F192" s="142"/>
      <c r="G192" s="142"/>
      <c r="H192" s="142"/>
      <c r="I192" s="139"/>
      <c r="J192" s="144" t="str">
        <f>日付例&amp;"　年月日を入力してください。個人の場合や設立日が1900/3/31以前の場合は、入力不要です。"</f>
        <v>例)2024/4/1、R6/4/1　年月日を入力してください。個人の場合や設立日が1900/3/31以前の場合は、入力不要です。</v>
      </c>
      <c r="K192" s="143"/>
      <c r="L192" s="143"/>
      <c r="M192" s="143"/>
      <c r="N192" s="143"/>
      <c r="O192" s="143"/>
      <c r="P192" s="143"/>
      <c r="Q192" s="143"/>
      <c r="R192" s="143"/>
      <c r="S192" s="143"/>
      <c r="T192" s="143"/>
      <c r="U192" s="143"/>
      <c r="V192" s="143"/>
      <c r="W192" s="143"/>
      <c r="X192" s="143"/>
      <c r="Y192" s="143"/>
      <c r="Z192" s="141"/>
    </row>
    <row r="193" spans="1:27" ht="20.100000000000001" customHeight="1" x14ac:dyDescent="0.15">
      <c r="A193" s="117"/>
      <c r="B193" s="117"/>
      <c r="C193" s="136"/>
      <c r="D193" s="137">
        <v>6</v>
      </c>
      <c r="E193" s="112" t="s">
        <v>82</v>
      </c>
      <c r="F193" s="142"/>
      <c r="G193" s="142"/>
      <c r="H193" s="142"/>
      <c r="I193" s="90"/>
      <c r="J193" s="83"/>
      <c r="K193" s="83"/>
      <c r="L193" s="83"/>
      <c r="M193" s="83"/>
      <c r="N193" s="243"/>
      <c r="O193" s="200"/>
      <c r="P193" s="200"/>
      <c r="Q193" s="200"/>
      <c r="R193" s="200"/>
      <c r="S193" s="200"/>
      <c r="T193" s="200"/>
      <c r="U193" s="200"/>
      <c r="V193" s="200"/>
      <c r="W193" s="200"/>
      <c r="X193" s="200"/>
      <c r="Y193" s="200"/>
      <c r="Z193" s="244"/>
      <c r="AA193" s="145"/>
    </row>
    <row r="194" spans="1:27" ht="20.100000000000001" customHeight="1" x14ac:dyDescent="0.15">
      <c r="A194" s="117"/>
      <c r="B194" s="117"/>
      <c r="C194" s="136"/>
      <c r="D194" s="137"/>
      <c r="E194" s="142"/>
      <c r="F194" s="142"/>
      <c r="G194" s="142"/>
      <c r="H194" s="142"/>
      <c r="I194" s="245"/>
      <c r="J194" s="144" t="str">
        <f>日付例&amp;"　年月日を入力してください。創業日が1900/3/31以前の場合は、入力不要です。"</f>
        <v>例)2024/4/1、R6/4/1　年月日を入力してください。創業日が1900/3/31以前の場合は、入力不要です。</v>
      </c>
      <c r="K194" s="144"/>
      <c r="L194" s="144"/>
      <c r="M194" s="152"/>
      <c r="N194" s="246"/>
      <c r="O194" s="144"/>
      <c r="P194" s="152"/>
      <c r="Q194" s="144"/>
      <c r="R194" s="144"/>
      <c r="S194" s="144"/>
      <c r="T194" s="144"/>
      <c r="U194" s="144"/>
      <c r="V194" s="144"/>
      <c r="W194" s="144"/>
      <c r="X194" s="144"/>
      <c r="Y194" s="144"/>
      <c r="Z194" s="155"/>
      <c r="AA194" s="145"/>
    </row>
    <row r="195" spans="1:27" ht="20.100000000000001" customHeight="1" x14ac:dyDescent="0.15">
      <c r="A195" s="117"/>
      <c r="B195" s="117"/>
      <c r="C195" s="136"/>
      <c r="D195" s="137">
        <v>7</v>
      </c>
      <c r="E195" s="142" t="s">
        <v>28</v>
      </c>
      <c r="F195" s="142"/>
      <c r="G195" s="142"/>
      <c r="H195" s="142"/>
      <c r="I195" s="90"/>
      <c r="J195" s="91"/>
      <c r="K195" s="91"/>
      <c r="L195" s="91"/>
      <c r="M195" s="91"/>
      <c r="N195" s="247" t="s">
        <v>29</v>
      </c>
      <c r="O195" s="90"/>
      <c r="P195" s="86"/>
      <c r="Q195" s="86"/>
      <c r="R195" s="86"/>
      <c r="S195" s="248" t="s">
        <v>30</v>
      </c>
      <c r="U195" s="200"/>
      <c r="V195" s="200"/>
      <c r="W195" s="200"/>
      <c r="X195" s="200"/>
      <c r="Y195" s="200"/>
      <c r="Z195" s="244"/>
      <c r="AA195" s="145"/>
    </row>
    <row r="196" spans="1:27" ht="20.100000000000001" customHeight="1" x14ac:dyDescent="0.15">
      <c r="A196" s="117"/>
      <c r="B196" s="117"/>
      <c r="C196" s="136"/>
      <c r="D196" s="137"/>
      <c r="E196" s="241" t="s">
        <v>31</v>
      </c>
      <c r="F196" s="142"/>
      <c r="G196" s="142"/>
      <c r="H196" s="142"/>
      <c r="I196" s="245"/>
      <c r="J196" s="144" t="str">
        <f>日付例&amp;"　年月日を入力してください。"</f>
        <v>例)2024/4/1、R6/4/1　年月日を入力してください。</v>
      </c>
      <c r="K196" s="144"/>
      <c r="L196" s="144"/>
      <c r="M196" s="152"/>
      <c r="N196" s="246"/>
      <c r="O196" s="144"/>
      <c r="P196" s="152"/>
      <c r="Q196" s="144"/>
      <c r="R196" s="144"/>
      <c r="S196" s="144"/>
      <c r="T196" s="144"/>
      <c r="U196" s="144"/>
      <c r="V196" s="144"/>
      <c r="W196" s="144"/>
      <c r="X196" s="144"/>
      <c r="Y196" s="144"/>
      <c r="Z196" s="155"/>
      <c r="AA196" s="145"/>
    </row>
    <row r="197" spans="1:27" ht="20.100000000000001" customHeight="1" x14ac:dyDescent="0.15">
      <c r="A197" s="117"/>
      <c r="B197" s="117"/>
      <c r="C197" s="136"/>
      <c r="D197" s="137">
        <v>8</v>
      </c>
      <c r="E197" s="249" t="s">
        <v>102</v>
      </c>
      <c r="F197" s="142"/>
      <c r="G197" s="142"/>
      <c r="H197" s="142"/>
      <c r="I197" s="90"/>
      <c r="J197" s="91"/>
      <c r="K197" s="91"/>
      <c r="L197" s="91"/>
      <c r="M197" s="91"/>
      <c r="N197" s="250"/>
      <c r="O197" s="200"/>
      <c r="P197" s="199"/>
      <c r="Q197" s="200"/>
      <c r="R197" s="200"/>
      <c r="S197" s="200"/>
      <c r="T197" s="200"/>
      <c r="U197" s="200"/>
      <c r="V197" s="200"/>
      <c r="W197" s="200"/>
      <c r="X197" s="200"/>
      <c r="Y197" s="200"/>
      <c r="Z197" s="244"/>
      <c r="AA197" s="145"/>
    </row>
    <row r="198" spans="1:27" ht="20.100000000000001" customHeight="1" x14ac:dyDescent="0.15">
      <c r="A198" s="117"/>
      <c r="B198" s="117"/>
      <c r="C198" s="136"/>
      <c r="D198" s="137"/>
      <c r="E198" s="241" t="s">
        <v>83</v>
      </c>
      <c r="F198" s="142"/>
      <c r="G198" s="142"/>
      <c r="H198" s="142"/>
      <c r="I198" s="251"/>
      <c r="J198" s="144" t="str">
        <f>日付例&amp;"　年月日を入力してください。"</f>
        <v>例)2024/4/1、R6/4/1　年月日を入力してください。</v>
      </c>
      <c r="K198" s="144"/>
      <c r="L198" s="144"/>
      <c r="M198" s="152"/>
      <c r="N198" s="246"/>
      <c r="O198" s="144"/>
      <c r="P198" s="152"/>
      <c r="Q198" s="144"/>
      <c r="R198" s="144"/>
      <c r="X198" s="144"/>
      <c r="Y198" s="144"/>
      <c r="Z198" s="155"/>
      <c r="AA198" s="145"/>
    </row>
    <row r="199" spans="1:27" ht="20.100000000000001" customHeight="1" x14ac:dyDescent="0.15">
      <c r="A199" s="117"/>
      <c r="B199" s="117"/>
      <c r="C199" s="136"/>
      <c r="D199" s="137">
        <v>9</v>
      </c>
      <c r="E199" s="112" t="s">
        <v>111</v>
      </c>
      <c r="I199" s="194"/>
      <c r="J199" s="194"/>
      <c r="K199" s="194"/>
      <c r="L199" s="194"/>
      <c r="M199" s="142"/>
      <c r="N199" s="142"/>
      <c r="O199" s="142"/>
      <c r="P199" s="142"/>
      <c r="Q199" s="142"/>
      <c r="R199" s="142"/>
      <c r="S199" s="142"/>
      <c r="T199" s="142"/>
      <c r="U199" s="142"/>
      <c r="V199" s="142"/>
      <c r="W199" s="142"/>
      <c r="X199" s="142"/>
      <c r="Z199" s="185"/>
    </row>
    <row r="200" spans="1:27" ht="20.100000000000001" customHeight="1" x14ac:dyDescent="0.15">
      <c r="A200" s="117">
        <f>IFERROR(IF(TRIM($I200)="",1001,0),3)</f>
        <v>1001</v>
      </c>
      <c r="B200" s="117"/>
      <c r="C200" s="136"/>
      <c r="E200" s="252" t="s">
        <v>84</v>
      </c>
      <c r="F200" s="253"/>
      <c r="G200" s="253"/>
      <c r="H200" s="254"/>
      <c r="I200" s="63"/>
      <c r="J200" s="93"/>
      <c r="K200" s="93"/>
      <c r="L200" s="93"/>
      <c r="M200" s="94"/>
      <c r="Y200" s="142"/>
      <c r="Z200" s="185"/>
    </row>
    <row r="201" spans="1:27" ht="20.100000000000001" customHeight="1" x14ac:dyDescent="0.15">
      <c r="A201" s="117">
        <f>IFERROR(IF(TRIM($I201)="",1001,0),3)</f>
        <v>1001</v>
      </c>
      <c r="B201" s="117"/>
      <c r="C201" s="136"/>
      <c r="D201" s="137"/>
      <c r="E201" s="255" t="s">
        <v>85</v>
      </c>
      <c r="F201" s="256"/>
      <c r="G201" s="256"/>
      <c r="H201" s="257"/>
      <c r="I201" s="48"/>
      <c r="J201" s="95"/>
      <c r="K201" s="95"/>
      <c r="L201" s="95"/>
      <c r="M201" s="96"/>
      <c r="Y201" s="142"/>
      <c r="Z201" s="185"/>
    </row>
    <row r="202" spans="1:27" ht="20.100000000000001" customHeight="1" x14ac:dyDescent="0.15">
      <c r="A202" s="117">
        <f>IFERROR(IF(TRIM($I202)="",1001,0),3)</f>
        <v>1001</v>
      </c>
      <c r="B202" s="117"/>
      <c r="C202" s="136"/>
      <c r="D202" s="137"/>
      <c r="E202" s="258" t="s">
        <v>86</v>
      </c>
      <c r="F202" s="259"/>
      <c r="G202" s="259"/>
      <c r="H202" s="260"/>
      <c r="I202" s="48"/>
      <c r="J202" s="95"/>
      <c r="K202" s="95"/>
      <c r="L202" s="95"/>
      <c r="M202" s="96"/>
      <c r="Y202" s="142"/>
      <c r="Z202" s="185"/>
    </row>
    <row r="203" spans="1:27" ht="20.100000000000001" customHeight="1" x14ac:dyDescent="0.15">
      <c r="A203" s="117"/>
      <c r="B203" s="117"/>
      <c r="C203" s="136"/>
      <c r="D203" s="137"/>
      <c r="E203" s="255" t="s">
        <v>87</v>
      </c>
      <c r="F203" s="256"/>
      <c r="G203" s="256"/>
      <c r="H203" s="257"/>
      <c r="I203" s="261">
        <f>I200+I201+I202</f>
        <v>0</v>
      </c>
      <c r="J203" s="262"/>
      <c r="K203" s="262"/>
      <c r="L203" s="262"/>
      <c r="M203" s="263"/>
      <c r="Y203" s="142"/>
      <c r="Z203" s="185"/>
    </row>
    <row r="204" spans="1:27" ht="20.100000000000001" customHeight="1" x14ac:dyDescent="0.15">
      <c r="A204" s="117">
        <f>IFERROR(IF(TRIM($I204)="",1001,0),3)</f>
        <v>1001</v>
      </c>
      <c r="B204" s="117"/>
      <c r="C204" s="136"/>
      <c r="D204" s="137"/>
      <c r="E204" s="264" t="s">
        <v>88</v>
      </c>
      <c r="F204" s="265"/>
      <c r="G204" s="265"/>
      <c r="H204" s="266"/>
      <c r="I204" s="97"/>
      <c r="J204" s="98"/>
      <c r="K204" s="98"/>
      <c r="L204" s="98"/>
      <c r="M204" s="99"/>
      <c r="Y204" s="142"/>
      <c r="Z204" s="185"/>
    </row>
    <row r="205" spans="1:27" ht="20.100000000000001" customHeight="1" x14ac:dyDescent="0.15">
      <c r="A205" s="117"/>
      <c r="B205" s="117"/>
      <c r="C205" s="136"/>
      <c r="D205" s="137"/>
      <c r="E205" s="267"/>
      <c r="F205" s="268"/>
      <c r="G205" s="250"/>
      <c r="H205" s="250"/>
      <c r="I205" s="243"/>
      <c r="J205" s="250"/>
      <c r="K205" s="250"/>
      <c r="Y205" s="142"/>
      <c r="Z205" s="185"/>
    </row>
    <row r="206" spans="1:27" ht="20.100000000000001" customHeight="1" x14ac:dyDescent="0.15">
      <c r="A206" s="117"/>
      <c r="B206" s="117"/>
      <c r="C206" s="136"/>
      <c r="D206" s="137">
        <v>10</v>
      </c>
      <c r="E206" s="112" t="s">
        <v>32</v>
      </c>
      <c r="I206" s="82"/>
      <c r="J206" s="83"/>
      <c r="K206" s="83"/>
      <c r="L206" s="83"/>
      <c r="M206" s="83"/>
      <c r="N206" s="142"/>
      <c r="O206" s="142"/>
      <c r="P206" s="142"/>
      <c r="Q206" s="142"/>
      <c r="R206" s="142"/>
      <c r="S206" s="142"/>
      <c r="T206" s="142"/>
      <c r="U206" s="142"/>
      <c r="V206" s="142"/>
      <c r="W206" s="142"/>
      <c r="X206" s="142"/>
      <c r="Y206" s="142"/>
      <c r="Z206" s="141"/>
    </row>
    <row r="207" spans="1:27" ht="60" customHeight="1" x14ac:dyDescent="0.15">
      <c r="A207" s="117"/>
      <c r="B207" s="117"/>
      <c r="C207" s="145"/>
      <c r="D207" s="142"/>
      <c r="E207" s="142"/>
      <c r="F207" s="142"/>
      <c r="G207" s="142"/>
      <c r="H207" s="142"/>
      <c r="I207" s="139"/>
      <c r="J207" s="269" t="s">
        <v>106</v>
      </c>
      <c r="K207" s="269"/>
      <c r="L207" s="269"/>
      <c r="M207" s="269"/>
      <c r="N207" s="269"/>
      <c r="O207" s="269"/>
      <c r="P207" s="269"/>
      <c r="Q207" s="269"/>
      <c r="R207" s="269"/>
      <c r="S207" s="269"/>
      <c r="T207" s="269"/>
      <c r="U207" s="269"/>
      <c r="V207" s="269"/>
      <c r="W207" s="269"/>
      <c r="X207" s="269"/>
      <c r="Y207" s="269"/>
      <c r="Z207" s="141"/>
    </row>
    <row r="208" spans="1:27" ht="20.100000000000001" customHeight="1" x14ac:dyDescent="0.15">
      <c r="A208" s="117"/>
      <c r="B208" s="117"/>
      <c r="C208" s="132"/>
      <c r="D208" s="137">
        <v>11</v>
      </c>
      <c r="E208" s="142" t="s">
        <v>33</v>
      </c>
      <c r="F208" s="133"/>
      <c r="G208" s="133"/>
      <c r="H208" s="133"/>
      <c r="I208" s="142"/>
      <c r="J208" s="142"/>
      <c r="K208" s="142"/>
      <c r="L208" s="142"/>
      <c r="M208" s="142"/>
      <c r="N208" s="142"/>
      <c r="O208" s="142"/>
      <c r="P208" s="142"/>
      <c r="Q208" s="142"/>
      <c r="R208" s="142"/>
      <c r="S208" s="142"/>
      <c r="T208" s="142"/>
      <c r="U208" s="142"/>
      <c r="V208" s="142"/>
      <c r="W208" s="142"/>
      <c r="X208" s="142"/>
      <c r="Y208" s="142"/>
      <c r="Z208" s="141"/>
      <c r="AA208" s="145"/>
    </row>
    <row r="209" spans="1:27" ht="20.100000000000001" customHeight="1" x14ac:dyDescent="0.15">
      <c r="A209" s="117"/>
      <c r="B209" s="117"/>
      <c r="C209" s="136"/>
      <c r="D209" s="185"/>
      <c r="E209" s="270" t="s">
        <v>7</v>
      </c>
      <c r="F209" s="271"/>
      <c r="G209" s="271"/>
      <c r="H209" s="272"/>
      <c r="I209" s="273" t="s">
        <v>89</v>
      </c>
      <c r="J209" s="274"/>
      <c r="K209" s="274"/>
      <c r="L209" s="274"/>
      <c r="M209" s="275"/>
      <c r="Z209" s="185"/>
      <c r="AA209" s="145"/>
    </row>
    <row r="210" spans="1:27" ht="20.100000000000001" customHeight="1" x14ac:dyDescent="0.15">
      <c r="A210" s="117"/>
      <c r="B210" s="117"/>
      <c r="C210" s="136"/>
      <c r="D210" s="185"/>
      <c r="E210" s="276" t="s">
        <v>34</v>
      </c>
      <c r="F210" s="277"/>
      <c r="G210" s="277"/>
      <c r="H210" s="278"/>
      <c r="I210" s="63"/>
      <c r="J210" s="64"/>
      <c r="K210" s="64"/>
      <c r="L210" s="64"/>
      <c r="M210" s="65"/>
      <c r="Z210" s="185"/>
      <c r="AA210" s="145"/>
    </row>
    <row r="211" spans="1:27" ht="20.100000000000001" customHeight="1" x14ac:dyDescent="0.15">
      <c r="A211" s="117"/>
      <c r="B211" s="117"/>
      <c r="C211" s="136"/>
      <c r="D211" s="185"/>
      <c r="E211" s="279" t="s">
        <v>35</v>
      </c>
      <c r="F211" s="280"/>
      <c r="G211" s="280"/>
      <c r="H211" s="281"/>
      <c r="I211" s="48"/>
      <c r="J211" s="49"/>
      <c r="K211" s="49"/>
      <c r="L211" s="49"/>
      <c r="M211" s="50"/>
      <c r="Z211" s="185"/>
      <c r="AA211" s="145"/>
    </row>
    <row r="212" spans="1:27" ht="20.100000000000001" customHeight="1" x14ac:dyDescent="0.15">
      <c r="A212" s="117"/>
      <c r="B212" s="117"/>
      <c r="C212" s="136"/>
      <c r="D212" s="185"/>
      <c r="E212" s="279" t="s">
        <v>36</v>
      </c>
      <c r="F212" s="280"/>
      <c r="G212" s="280"/>
      <c r="H212" s="281"/>
      <c r="I212" s="48"/>
      <c r="J212" s="49"/>
      <c r="K212" s="49"/>
      <c r="L212" s="49"/>
      <c r="M212" s="50"/>
      <c r="Z212" s="185"/>
      <c r="AA212" s="145"/>
    </row>
    <row r="213" spans="1:27" ht="20.100000000000001" customHeight="1" thickBot="1" x14ac:dyDescent="0.2">
      <c r="A213" s="117"/>
      <c r="B213" s="117"/>
      <c r="C213" s="136"/>
      <c r="D213" s="185"/>
      <c r="E213" s="282" t="s">
        <v>37</v>
      </c>
      <c r="F213" s="283"/>
      <c r="G213" s="283"/>
      <c r="H213" s="284"/>
      <c r="I213" s="51"/>
      <c r="J213" s="52"/>
      <c r="K213" s="52"/>
      <c r="L213" s="52"/>
      <c r="M213" s="53"/>
      <c r="Z213" s="185"/>
      <c r="AA213" s="145"/>
    </row>
    <row r="214" spans="1:27" ht="20.100000000000001" customHeight="1" thickTop="1" x14ac:dyDescent="0.15">
      <c r="A214" s="117"/>
      <c r="B214" s="117"/>
      <c r="C214" s="136"/>
      <c r="E214" s="285" t="s">
        <v>90</v>
      </c>
      <c r="F214" s="286"/>
      <c r="G214" s="286"/>
      <c r="H214" s="287"/>
      <c r="I214" s="288">
        <f>I210+I212+I213</f>
        <v>0</v>
      </c>
      <c r="J214" s="289"/>
      <c r="K214" s="289"/>
      <c r="L214" s="289"/>
      <c r="M214" s="290"/>
      <c r="Z214" s="185"/>
      <c r="AA214" s="145"/>
    </row>
    <row r="215" spans="1:27" ht="20.100000000000001" customHeight="1" x14ac:dyDescent="0.15">
      <c r="A215" s="117"/>
      <c r="B215" s="117"/>
      <c r="C215" s="136"/>
      <c r="D215" s="137"/>
      <c r="E215" s="142"/>
      <c r="F215" s="142"/>
      <c r="G215" s="142"/>
      <c r="H215" s="142"/>
      <c r="I215" s="200"/>
      <c r="J215" s="200"/>
      <c r="K215" s="200"/>
      <c r="L215" s="250"/>
      <c r="M215" s="250"/>
      <c r="N215" s="250"/>
      <c r="O215" s="200"/>
      <c r="P215" s="200"/>
      <c r="Q215" s="200"/>
      <c r="R215" s="200"/>
      <c r="S215" s="200"/>
      <c r="T215" s="200"/>
      <c r="U215" s="200"/>
      <c r="V215" s="200"/>
      <c r="W215" s="200"/>
      <c r="X215" s="200"/>
      <c r="Y215" s="200"/>
      <c r="Z215" s="244"/>
      <c r="AA215" s="145"/>
    </row>
    <row r="216" spans="1:27" ht="20.100000000000001" customHeight="1" x14ac:dyDescent="0.15">
      <c r="A216" s="117"/>
      <c r="B216" s="117"/>
      <c r="C216" s="136"/>
      <c r="D216" s="137">
        <v>12</v>
      </c>
      <c r="E216" s="142" t="s">
        <v>38</v>
      </c>
      <c r="F216" s="142"/>
      <c r="G216" s="142"/>
      <c r="H216" s="142"/>
      <c r="I216" s="174"/>
      <c r="Z216" s="185"/>
      <c r="AA216" s="145"/>
    </row>
    <row r="217" spans="1:27" ht="20.100000000000001" customHeight="1" x14ac:dyDescent="0.15">
      <c r="A217" s="117"/>
      <c r="B217" s="117"/>
      <c r="C217" s="136"/>
      <c r="D217" s="185"/>
      <c r="E217" s="270" t="s">
        <v>7</v>
      </c>
      <c r="F217" s="271"/>
      <c r="G217" s="271"/>
      <c r="H217" s="272"/>
      <c r="I217" s="273" t="s">
        <v>91</v>
      </c>
      <c r="J217" s="274"/>
      <c r="K217" s="274"/>
      <c r="L217" s="274"/>
      <c r="M217" s="275"/>
      <c r="Z217" s="185"/>
      <c r="AA217" s="145"/>
    </row>
    <row r="218" spans="1:27" ht="20.100000000000001" customHeight="1" x14ac:dyDescent="0.15">
      <c r="A218" s="117"/>
      <c r="B218" s="117"/>
      <c r="C218" s="136"/>
      <c r="D218" s="137"/>
      <c r="E218" s="291" t="s">
        <v>92</v>
      </c>
      <c r="F218" s="292"/>
      <c r="G218" s="292"/>
      <c r="H218" s="293"/>
      <c r="I218" s="63"/>
      <c r="J218" s="64"/>
      <c r="K218" s="64"/>
      <c r="L218" s="64"/>
      <c r="M218" s="65"/>
      <c r="N218" s="112" t="s">
        <v>93</v>
      </c>
      <c r="Z218" s="185"/>
      <c r="AA218" s="145"/>
    </row>
    <row r="219" spans="1:27" ht="20.100000000000001" customHeight="1" thickBot="1" x14ac:dyDescent="0.2">
      <c r="A219" s="117"/>
      <c r="B219" s="117"/>
      <c r="C219" s="136"/>
      <c r="D219" s="137"/>
      <c r="E219" s="294" t="s">
        <v>94</v>
      </c>
      <c r="F219" s="295"/>
      <c r="G219" s="295"/>
      <c r="H219" s="296"/>
      <c r="I219" s="51"/>
      <c r="J219" s="52"/>
      <c r="K219" s="52"/>
      <c r="L219" s="52"/>
      <c r="M219" s="53"/>
      <c r="N219" s="112" t="s">
        <v>93</v>
      </c>
      <c r="Z219" s="185"/>
      <c r="AA219" s="145"/>
    </row>
    <row r="220" spans="1:27" ht="20.100000000000001" customHeight="1" thickTop="1" x14ac:dyDescent="0.15">
      <c r="A220" s="117"/>
      <c r="B220" s="117"/>
      <c r="C220" s="136"/>
      <c r="D220" s="137"/>
      <c r="E220" s="297" t="s">
        <v>39</v>
      </c>
      <c r="F220" s="298"/>
      <c r="G220" s="298"/>
      <c r="H220" s="299"/>
      <c r="I220" s="300" t="str">
        <f>IFERROR(ROUND(I218*100/I219,1),"")</f>
        <v/>
      </c>
      <c r="J220" s="301"/>
      <c r="K220" s="301"/>
      <c r="L220" s="301"/>
      <c r="M220" s="302"/>
      <c r="N220" s="112" t="s">
        <v>11</v>
      </c>
      <c r="Z220" s="185"/>
      <c r="AA220" s="145"/>
    </row>
    <row r="221" spans="1:27" ht="20.100000000000001" customHeight="1" x14ac:dyDescent="0.15">
      <c r="A221" s="117"/>
      <c r="B221" s="117"/>
      <c r="C221" s="136"/>
      <c r="D221" s="137"/>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44"/>
      <c r="AA221" s="145"/>
    </row>
    <row r="222" spans="1:27" ht="20.100000000000001" customHeight="1" x14ac:dyDescent="0.15">
      <c r="A222" s="117"/>
      <c r="B222" s="117"/>
      <c r="C222" s="156"/>
      <c r="D222" s="157"/>
      <c r="E222" s="157"/>
      <c r="F222" s="157"/>
      <c r="G222" s="157"/>
      <c r="H222" s="157"/>
      <c r="I222" s="157"/>
      <c r="J222" s="158"/>
      <c r="K222" s="158"/>
      <c r="L222" s="158"/>
      <c r="M222" s="181"/>
      <c r="N222" s="158"/>
      <c r="O222" s="158"/>
      <c r="P222" s="181"/>
      <c r="Q222" s="158"/>
      <c r="R222" s="158"/>
      <c r="S222" s="158"/>
      <c r="T222" s="158"/>
      <c r="U222" s="158"/>
      <c r="V222" s="158"/>
      <c r="W222" s="158"/>
      <c r="X222" s="158"/>
      <c r="Y222" s="158"/>
      <c r="Z222" s="303"/>
      <c r="AA222" s="145"/>
    </row>
    <row r="223" spans="1:27" ht="20.100000000000001" customHeight="1" x14ac:dyDescent="0.15">
      <c r="A223" s="117"/>
      <c r="B223" s="117"/>
      <c r="C223" s="142"/>
      <c r="D223" s="142"/>
      <c r="E223" s="142"/>
      <c r="F223" s="142"/>
      <c r="G223" s="142"/>
      <c r="H223" s="142"/>
      <c r="I223" s="142"/>
      <c r="J223" s="162"/>
      <c r="K223" s="162"/>
      <c r="L223" s="162"/>
      <c r="M223" s="182"/>
      <c r="N223" s="162"/>
      <c r="O223" s="162"/>
      <c r="P223" s="182"/>
      <c r="Q223" s="162"/>
      <c r="R223" s="162"/>
      <c r="S223" s="162"/>
      <c r="T223" s="162"/>
      <c r="U223" s="162"/>
      <c r="V223" s="162"/>
      <c r="W223" s="162"/>
      <c r="X223" s="162"/>
      <c r="Y223" s="162"/>
      <c r="Z223" s="162"/>
      <c r="AA223" s="162"/>
    </row>
    <row r="224" spans="1:27" ht="20.100000000000001" customHeight="1" x14ac:dyDescent="0.15">
      <c r="A224" s="128"/>
      <c r="B224" s="117"/>
      <c r="C224" s="142"/>
      <c r="D224" s="142"/>
      <c r="E224" s="142"/>
      <c r="F224" s="142"/>
      <c r="G224" s="142"/>
      <c r="H224" s="142"/>
      <c r="I224" s="162"/>
      <c r="J224" s="142"/>
      <c r="K224" s="142"/>
      <c r="L224" s="173"/>
      <c r="M224" s="142"/>
      <c r="N224" s="142"/>
      <c r="O224" s="142"/>
      <c r="P224" s="142"/>
      <c r="Q224" s="142"/>
      <c r="R224" s="142"/>
      <c r="S224" s="142"/>
      <c r="T224" s="142"/>
      <c r="U224" s="142"/>
      <c r="V224" s="142"/>
      <c r="W224" s="142"/>
      <c r="X224" s="142"/>
      <c r="Y224" s="142"/>
      <c r="Z224" s="142"/>
    </row>
    <row r="225" spans="1:26" ht="20.100000000000001" customHeight="1" x14ac:dyDescent="0.15">
      <c r="A225" s="128"/>
      <c r="B225" s="117"/>
      <c r="C225" s="129" t="s">
        <v>42</v>
      </c>
      <c r="D225" s="130"/>
      <c r="E225" s="130"/>
      <c r="F225" s="130"/>
      <c r="G225" s="130"/>
      <c r="H225" s="130"/>
      <c r="I225" s="131"/>
      <c r="L225" s="163"/>
    </row>
    <row r="226" spans="1:26" ht="20.100000000000001" customHeight="1" x14ac:dyDescent="0.15">
      <c r="A226" s="128"/>
      <c r="B226" s="117"/>
      <c r="C226" s="132"/>
      <c r="D226" s="133"/>
      <c r="E226" s="133"/>
      <c r="F226" s="133"/>
      <c r="G226" s="133"/>
      <c r="H226" s="133"/>
      <c r="I226" s="133"/>
      <c r="J226" s="134"/>
      <c r="K226" s="134"/>
      <c r="L226" s="177"/>
      <c r="M226" s="177"/>
      <c r="N226" s="134"/>
      <c r="O226" s="134"/>
      <c r="P226" s="134"/>
      <c r="Q226" s="134"/>
      <c r="R226" s="134"/>
      <c r="S226" s="134"/>
      <c r="T226" s="134"/>
      <c r="U226" s="134"/>
      <c r="V226" s="134"/>
      <c r="W226" s="134"/>
      <c r="X226" s="134"/>
      <c r="Y226" s="134"/>
      <c r="Z226" s="135"/>
    </row>
    <row r="227" spans="1:26" ht="20.100000000000001" hidden="1" customHeight="1" x14ac:dyDescent="0.15">
      <c r="A227" s="128"/>
      <c r="B227" s="117"/>
      <c r="C227" s="132"/>
      <c r="D227" s="133"/>
      <c r="E227" s="133"/>
      <c r="F227" s="133"/>
      <c r="G227" s="133"/>
      <c r="H227" s="133"/>
      <c r="I227" s="133"/>
      <c r="J227" s="142"/>
      <c r="K227" s="142"/>
      <c r="L227" s="173"/>
      <c r="M227" s="173"/>
      <c r="N227" s="142"/>
      <c r="O227" s="142"/>
      <c r="P227" s="142"/>
      <c r="Q227" s="142"/>
      <c r="R227" s="142"/>
      <c r="S227" s="142"/>
      <c r="T227" s="142"/>
      <c r="U227" s="142"/>
      <c r="V227" s="142"/>
      <c r="W227" s="142"/>
      <c r="X227" s="142"/>
      <c r="Y227" s="142"/>
      <c r="Z227" s="141"/>
    </row>
    <row r="228" spans="1:26" ht="20.100000000000001" customHeight="1" x14ac:dyDescent="0.15">
      <c r="A228" s="128"/>
      <c r="B228" s="117"/>
      <c r="C228" s="136"/>
      <c r="D228" s="137">
        <v>1</v>
      </c>
      <c r="E228" s="112" t="s">
        <v>41</v>
      </c>
      <c r="J228" s="143"/>
      <c r="K228" s="143"/>
      <c r="L228" s="180"/>
      <c r="M228" s="143"/>
      <c r="N228" s="143"/>
      <c r="O228" s="180"/>
      <c r="P228" s="143"/>
      <c r="Q228" s="143"/>
      <c r="R228" s="180"/>
      <c r="S228" s="143"/>
      <c r="T228" s="143"/>
      <c r="U228" s="143"/>
      <c r="V228" s="143"/>
      <c r="W228" s="143"/>
      <c r="X228" s="143"/>
      <c r="Y228" s="143"/>
      <c r="Z228" s="141"/>
    </row>
    <row r="229" spans="1:26" ht="30" customHeight="1" x14ac:dyDescent="0.15">
      <c r="A229" s="128"/>
      <c r="B229" s="117"/>
      <c r="C229" s="136"/>
      <c r="D229" s="137"/>
      <c r="E229" s="304" t="s">
        <v>97</v>
      </c>
      <c r="F229" s="304"/>
      <c r="G229" s="304"/>
      <c r="H229" s="304"/>
      <c r="I229" s="304"/>
      <c r="J229" s="304"/>
      <c r="K229" s="304"/>
      <c r="L229" s="304"/>
      <c r="M229" s="304"/>
      <c r="N229" s="304"/>
      <c r="O229" s="304"/>
      <c r="P229" s="304"/>
      <c r="Q229" s="304"/>
      <c r="R229" s="304"/>
      <c r="S229" s="304"/>
      <c r="T229" s="304"/>
      <c r="U229" s="304"/>
      <c r="V229" s="304"/>
      <c r="W229" s="304"/>
      <c r="X229" s="304"/>
      <c r="Y229" s="304"/>
      <c r="Z229" s="141"/>
    </row>
    <row r="230" spans="1:26" ht="20.100000000000001" customHeight="1" x14ac:dyDescent="0.15">
      <c r="A230" s="128"/>
      <c r="B230" s="117"/>
      <c r="C230" s="132"/>
      <c r="D230" s="244"/>
      <c r="E230" s="305" t="s">
        <v>95</v>
      </c>
      <c r="F230" s="306"/>
      <c r="G230" s="306"/>
      <c r="H230" s="306"/>
      <c r="I230" s="306"/>
      <c r="J230" s="306"/>
      <c r="K230" s="306"/>
      <c r="L230" s="306"/>
      <c r="M230" s="306"/>
      <c r="N230" s="306"/>
      <c r="O230" s="306"/>
      <c r="P230" s="305" t="s">
        <v>96</v>
      </c>
      <c r="Q230" s="306"/>
      <c r="R230" s="306"/>
      <c r="S230" s="306"/>
      <c r="T230" s="306"/>
      <c r="U230" s="307"/>
      <c r="V230" s="308" t="s">
        <v>98</v>
      </c>
      <c r="W230" s="309"/>
      <c r="X230" s="309"/>
      <c r="Y230" s="310"/>
      <c r="Z230" s="185"/>
    </row>
    <row r="231" spans="1:26" ht="20.100000000000001" customHeight="1" x14ac:dyDescent="0.15">
      <c r="A231" s="128"/>
      <c r="B231" s="117"/>
      <c r="C231" s="132"/>
      <c r="D231" s="244"/>
      <c r="E231" s="47"/>
      <c r="F231" s="45"/>
      <c r="G231" s="45"/>
      <c r="H231" s="45"/>
      <c r="I231" s="45"/>
      <c r="J231" s="311" t="s">
        <v>18</v>
      </c>
      <c r="K231" s="44"/>
      <c r="L231" s="45"/>
      <c r="M231" s="45"/>
      <c r="N231" s="45"/>
      <c r="O231" s="312" t="s">
        <v>18</v>
      </c>
      <c r="P231" s="47"/>
      <c r="Q231" s="45"/>
      <c r="R231" s="45"/>
      <c r="S231" s="311" t="s">
        <v>18</v>
      </c>
      <c r="T231" s="3"/>
      <c r="U231" s="313" t="s">
        <v>18</v>
      </c>
      <c r="V231" s="314"/>
      <c r="W231" s="315"/>
      <c r="X231" s="315"/>
      <c r="Y231" s="316"/>
      <c r="Z231" s="185"/>
    </row>
    <row r="232" spans="1:26" ht="20.100000000000001" customHeight="1" x14ac:dyDescent="0.15">
      <c r="A232" s="128"/>
      <c r="B232" s="117"/>
      <c r="C232" s="132"/>
      <c r="D232" s="244"/>
      <c r="E232" s="54"/>
      <c r="F232" s="37"/>
      <c r="G232" s="37"/>
      <c r="H232" s="37"/>
      <c r="I232" s="37"/>
      <c r="J232" s="317" t="s">
        <v>17</v>
      </c>
      <c r="K232" s="36"/>
      <c r="L232" s="37"/>
      <c r="M232" s="37"/>
      <c r="N232" s="37"/>
      <c r="O232" s="318" t="s">
        <v>17</v>
      </c>
      <c r="P232" s="54"/>
      <c r="Q232" s="37"/>
      <c r="R232" s="37"/>
      <c r="S232" s="319" t="s">
        <v>17</v>
      </c>
      <c r="T232" s="2"/>
      <c r="U232" s="320" t="s">
        <v>17</v>
      </c>
      <c r="V232" s="321"/>
      <c r="W232" s="322"/>
      <c r="X232" s="322"/>
      <c r="Y232" s="323"/>
      <c r="Z232" s="185"/>
    </row>
    <row r="233" spans="1:26" ht="20.100000000000001" customHeight="1" x14ac:dyDescent="0.15">
      <c r="A233" s="128"/>
      <c r="B233" s="117"/>
      <c r="C233" s="132"/>
      <c r="D233" s="244"/>
      <c r="E233" s="55"/>
      <c r="F233" s="56"/>
      <c r="G233" s="56"/>
      <c r="H233" s="56"/>
      <c r="I233" s="56"/>
      <c r="J233" s="57"/>
      <c r="K233" s="58"/>
      <c r="L233" s="56"/>
      <c r="M233" s="56"/>
      <c r="N233" s="56"/>
      <c r="O233" s="59"/>
      <c r="P233" s="55"/>
      <c r="Q233" s="56"/>
      <c r="R233" s="56"/>
      <c r="S233" s="60"/>
      <c r="T233" s="58"/>
      <c r="U233" s="59"/>
      <c r="V233" s="55"/>
      <c r="W233" s="61"/>
      <c r="X233" s="61"/>
      <c r="Y233" s="62"/>
      <c r="Z233" s="185"/>
    </row>
    <row r="234" spans="1:26" ht="30" customHeight="1" x14ac:dyDescent="0.15">
      <c r="A234" s="128"/>
      <c r="B234" s="117"/>
      <c r="C234" s="136"/>
      <c r="D234" s="137"/>
      <c r="E234" s="324" t="str">
        <f>"*1 "&amp;日付例&amp;"　年月日を入力してください。"</f>
        <v>*1 例)2024/4/1、R6/4/1　年月日を入力してください。</v>
      </c>
      <c r="F234" s="325"/>
      <c r="G234" s="325"/>
      <c r="H234" s="325"/>
      <c r="Z234" s="141"/>
    </row>
    <row r="235" spans="1:26" ht="20.100000000000001" customHeight="1" x14ac:dyDescent="0.15">
      <c r="A235" s="128"/>
      <c r="B235" s="117"/>
      <c r="C235" s="136"/>
      <c r="D235" s="137">
        <v>2</v>
      </c>
      <c r="E235" s="112" t="s">
        <v>2</v>
      </c>
      <c r="J235" s="143"/>
      <c r="K235" s="143"/>
      <c r="L235" s="180"/>
      <c r="M235" s="143"/>
      <c r="N235" s="143"/>
      <c r="O235" s="180"/>
      <c r="P235" s="143"/>
      <c r="Q235" s="143"/>
      <c r="R235" s="180"/>
      <c r="S235" s="143"/>
      <c r="T235" s="143"/>
      <c r="U235" s="143"/>
      <c r="V235" s="143"/>
      <c r="W235" s="143"/>
      <c r="X235" s="143"/>
      <c r="Y235" s="143"/>
      <c r="Z235" s="141"/>
    </row>
    <row r="236" spans="1:26" ht="20.100000000000001" customHeight="1" x14ac:dyDescent="0.15">
      <c r="A236" s="128"/>
      <c r="B236" s="117"/>
      <c r="C236" s="136"/>
      <c r="D236" s="137"/>
      <c r="E236" s="326" t="s">
        <v>3</v>
      </c>
      <c r="F236" s="327"/>
      <c r="G236" s="327"/>
      <c r="H236" s="328"/>
      <c r="I236" s="63"/>
      <c r="J236" s="64"/>
      <c r="K236" s="64"/>
      <c r="L236" s="64"/>
      <c r="M236" s="65"/>
      <c r="P236" s="325"/>
      <c r="Q236" s="325"/>
      <c r="R236" s="325"/>
      <c r="S236" s="143"/>
      <c r="T236" s="143"/>
      <c r="U236" s="143"/>
      <c r="V236" s="143"/>
      <c r="W236" s="143"/>
      <c r="X236" s="143"/>
      <c r="Y236" s="143"/>
      <c r="Z236" s="141"/>
    </row>
    <row r="237" spans="1:26" ht="20.100000000000001" customHeight="1" x14ac:dyDescent="0.15">
      <c r="A237" s="128"/>
      <c r="B237" s="117"/>
      <c r="C237" s="132"/>
      <c r="D237" s="137"/>
      <c r="E237" s="329" t="s">
        <v>4</v>
      </c>
      <c r="F237" s="330"/>
      <c r="G237" s="330"/>
      <c r="H237" s="331"/>
      <c r="I237" s="48"/>
      <c r="J237" s="49"/>
      <c r="K237" s="49"/>
      <c r="L237" s="49"/>
      <c r="M237" s="50"/>
      <c r="P237" s="325"/>
      <c r="Q237" s="325"/>
      <c r="R237" s="325"/>
      <c r="S237" s="200"/>
      <c r="T237" s="250"/>
      <c r="U237" s="250"/>
      <c r="V237" s="250"/>
      <c r="W237" s="250"/>
      <c r="X237" s="250"/>
      <c r="Y237" s="250"/>
      <c r="Z237" s="141"/>
    </row>
    <row r="238" spans="1:26" ht="20.100000000000001" customHeight="1" thickBot="1" x14ac:dyDescent="0.2">
      <c r="A238" s="128"/>
      <c r="B238" s="117"/>
      <c r="C238" s="132"/>
      <c r="D238" s="137"/>
      <c r="E238" s="332" t="s">
        <v>5</v>
      </c>
      <c r="F238" s="333"/>
      <c r="G238" s="333"/>
      <c r="H238" s="334"/>
      <c r="I238" s="51"/>
      <c r="J238" s="52"/>
      <c r="K238" s="52"/>
      <c r="L238" s="52"/>
      <c r="M238" s="53"/>
      <c r="P238" s="325"/>
      <c r="Q238" s="325"/>
      <c r="R238" s="325"/>
      <c r="S238" s="200"/>
      <c r="T238" s="200"/>
      <c r="U238" s="200"/>
      <c r="V238" s="200"/>
      <c r="W238" s="200"/>
      <c r="X238" s="200"/>
      <c r="Y238" s="200"/>
      <c r="Z238" s="141"/>
    </row>
    <row r="239" spans="1:26" ht="20.100000000000001" customHeight="1" thickTop="1" x14ac:dyDescent="0.15">
      <c r="A239" s="128"/>
      <c r="B239" s="117"/>
      <c r="C239" s="136"/>
      <c r="D239" s="137"/>
      <c r="E239" s="335" t="s">
        <v>6</v>
      </c>
      <c r="F239" s="336"/>
      <c r="G239" s="336"/>
      <c r="H239" s="337"/>
      <c r="I239" s="288">
        <f>I236+I237+I238</f>
        <v>0</v>
      </c>
      <c r="J239" s="289"/>
      <c r="K239" s="289"/>
      <c r="L239" s="289"/>
      <c r="M239" s="290"/>
      <c r="P239" s="325"/>
      <c r="Q239" s="325"/>
      <c r="R239" s="325"/>
      <c r="S239" s="200"/>
      <c r="T239" s="143"/>
      <c r="U239" s="143"/>
      <c r="V239" s="143"/>
      <c r="W239" s="143"/>
      <c r="X239" s="143"/>
      <c r="Y239" s="143"/>
      <c r="Z239" s="141"/>
    </row>
    <row r="240" spans="1:26" ht="20.100000000000001" customHeight="1" x14ac:dyDescent="0.15">
      <c r="A240" s="128"/>
      <c r="B240" s="117"/>
      <c r="C240" s="136"/>
      <c r="D240" s="137"/>
      <c r="E240" s="325"/>
      <c r="F240" s="325"/>
      <c r="G240" s="325"/>
      <c r="H240" s="325"/>
      <c r="I240" s="325"/>
      <c r="J240" s="325"/>
      <c r="K240" s="325"/>
      <c r="L240" s="325"/>
      <c r="M240" s="325"/>
      <c r="N240" s="325"/>
      <c r="O240" s="325"/>
      <c r="P240" s="325"/>
      <c r="Q240" s="325"/>
      <c r="R240" s="325"/>
      <c r="S240" s="200"/>
      <c r="T240" s="143"/>
      <c r="U240" s="143"/>
      <c r="V240" s="143"/>
      <c r="W240" s="143"/>
      <c r="X240" s="143"/>
      <c r="Y240" s="143"/>
      <c r="Z240" s="141"/>
    </row>
    <row r="241" spans="1:26" ht="20.100000000000001" customHeight="1" x14ac:dyDescent="0.15">
      <c r="A241" s="128"/>
      <c r="B241" s="117"/>
      <c r="C241" s="136"/>
      <c r="D241" s="137">
        <v>3</v>
      </c>
      <c r="E241" s="112" t="s">
        <v>288</v>
      </c>
      <c r="J241" s="143"/>
      <c r="K241" s="143"/>
      <c r="L241" s="180"/>
      <c r="M241" s="143"/>
      <c r="N241" s="143"/>
      <c r="O241" s="180"/>
      <c r="P241" s="143"/>
      <c r="Q241" s="143"/>
      <c r="R241" s="180"/>
      <c r="S241" s="143"/>
      <c r="T241" s="143"/>
      <c r="U241" s="143"/>
      <c r="V241" s="143"/>
      <c r="W241" s="143"/>
      <c r="X241" s="143"/>
      <c r="Y241" s="143"/>
      <c r="Z241" s="141"/>
    </row>
    <row r="242" spans="1:26" ht="30" customHeight="1" x14ac:dyDescent="0.15">
      <c r="A242" s="128"/>
      <c r="B242" s="117"/>
      <c r="C242" s="132"/>
      <c r="E242" s="338" t="s">
        <v>574</v>
      </c>
      <c r="F242" s="338"/>
      <c r="G242" s="338"/>
      <c r="H242" s="338"/>
      <c r="I242" s="338"/>
      <c r="J242" s="338"/>
      <c r="K242" s="338"/>
      <c r="L242" s="338"/>
      <c r="M242" s="338"/>
      <c r="N242" s="338"/>
      <c r="O242" s="338"/>
      <c r="P242" s="338"/>
      <c r="Q242" s="338"/>
      <c r="R242" s="338"/>
      <c r="S242" s="338"/>
      <c r="T242" s="338"/>
      <c r="U242" s="338"/>
      <c r="V242" s="338"/>
      <c r="W242" s="338"/>
      <c r="X242" s="338"/>
      <c r="Y242" s="338"/>
      <c r="Z242" s="141"/>
    </row>
    <row r="243" spans="1:26" ht="30" customHeight="1" x14ac:dyDescent="0.15">
      <c r="A243" s="128">
        <f>IFERROR(IF(COUNTIF($N244:$N472,"○")&lt;1,1001,0),3)</f>
        <v>1001</v>
      </c>
      <c r="B243" s="532"/>
      <c r="E243" s="339" t="s">
        <v>414</v>
      </c>
      <c r="F243" s="340"/>
      <c r="G243" s="341" t="s">
        <v>280</v>
      </c>
      <c r="H243" s="342"/>
      <c r="I243" s="342"/>
      <c r="J243" s="342"/>
      <c r="K243" s="342"/>
      <c r="L243" s="342"/>
      <c r="M243" s="340"/>
      <c r="N243" s="343" t="s">
        <v>279</v>
      </c>
      <c r="O243" s="341" t="s">
        <v>415</v>
      </c>
      <c r="P243" s="342"/>
      <c r="Q243" s="342"/>
      <c r="R243" s="342"/>
      <c r="S243" s="342"/>
      <c r="T243" s="340"/>
      <c r="U243" s="344" t="s">
        <v>819</v>
      </c>
      <c r="V243" s="345"/>
      <c r="W243" s="345"/>
      <c r="X243" s="345"/>
      <c r="Y243" s="346"/>
      <c r="Z243" s="141"/>
    </row>
    <row r="244" spans="1:26" ht="19.899999999999999" customHeight="1" x14ac:dyDescent="0.15">
      <c r="B244" s="185"/>
      <c r="E244" s="348" t="s">
        <v>289</v>
      </c>
      <c r="F244" s="349"/>
      <c r="G244" s="350" t="s">
        <v>455</v>
      </c>
      <c r="H244" s="351" t="s">
        <v>290</v>
      </c>
      <c r="I244" s="351"/>
      <c r="J244" s="351"/>
      <c r="K244" s="351"/>
      <c r="L244" s="351"/>
      <c r="M244" s="351"/>
      <c r="N244" s="4"/>
      <c r="O244" s="352"/>
      <c r="P244" s="352"/>
      <c r="Q244" s="352"/>
      <c r="R244" s="352"/>
      <c r="S244" s="352"/>
      <c r="T244" s="352"/>
      <c r="U244" s="353" t="s">
        <v>416</v>
      </c>
      <c r="V244" s="353"/>
      <c r="W244" s="353"/>
      <c r="X244" s="353"/>
      <c r="Y244" s="354"/>
      <c r="Z244" s="185"/>
    </row>
    <row r="245" spans="1:26" ht="19.899999999999999" customHeight="1" x14ac:dyDescent="0.15">
      <c r="B245" s="185"/>
      <c r="E245" s="355"/>
      <c r="F245" s="356"/>
      <c r="G245" s="350" t="s">
        <v>456</v>
      </c>
      <c r="H245" s="357" t="s">
        <v>291</v>
      </c>
      <c r="I245" s="357"/>
      <c r="J245" s="357"/>
      <c r="K245" s="357"/>
      <c r="L245" s="357"/>
      <c r="M245" s="357"/>
      <c r="N245" s="5"/>
      <c r="O245" s="358"/>
      <c r="P245" s="358"/>
      <c r="Q245" s="358"/>
      <c r="R245" s="358"/>
      <c r="S245" s="358"/>
      <c r="T245" s="358"/>
      <c r="U245" s="359" t="s">
        <v>417</v>
      </c>
      <c r="V245" s="359"/>
      <c r="W245" s="359"/>
      <c r="X245" s="359"/>
      <c r="Y245" s="360"/>
      <c r="Z245" s="185"/>
    </row>
    <row r="246" spans="1:26" ht="19.899999999999999" customHeight="1" x14ac:dyDescent="0.15">
      <c r="B246" s="185"/>
      <c r="E246" s="355"/>
      <c r="F246" s="356"/>
      <c r="G246" s="350" t="s">
        <v>457</v>
      </c>
      <c r="H246" s="357" t="s">
        <v>292</v>
      </c>
      <c r="I246" s="357"/>
      <c r="J246" s="357"/>
      <c r="K246" s="357"/>
      <c r="L246" s="357"/>
      <c r="M246" s="357"/>
      <c r="N246" s="5"/>
      <c r="O246" s="358"/>
      <c r="P246" s="358"/>
      <c r="Q246" s="358"/>
      <c r="R246" s="358"/>
      <c r="S246" s="358"/>
      <c r="T246" s="358"/>
      <c r="U246" s="359" t="s">
        <v>418</v>
      </c>
      <c r="V246" s="359"/>
      <c r="W246" s="359"/>
      <c r="X246" s="359"/>
      <c r="Y246" s="360"/>
      <c r="Z246" s="185"/>
    </row>
    <row r="247" spans="1:26" ht="30" customHeight="1" x14ac:dyDescent="0.15">
      <c r="A247" s="347">
        <f>IFERROR(IF(AND($N247="○",TRIM($O247)=""),1001,0),3)</f>
        <v>0</v>
      </c>
      <c r="B247" s="185"/>
      <c r="E247" s="361"/>
      <c r="F247" s="362"/>
      <c r="G247" s="363" t="s">
        <v>458</v>
      </c>
      <c r="H247" s="364" t="s">
        <v>293</v>
      </c>
      <c r="I247" s="364"/>
      <c r="J247" s="364"/>
      <c r="K247" s="364"/>
      <c r="L247" s="364"/>
      <c r="M247" s="364"/>
      <c r="N247" s="6"/>
      <c r="O247" s="12"/>
      <c r="P247" s="13"/>
      <c r="Q247" s="13"/>
      <c r="R247" s="13"/>
      <c r="S247" s="13"/>
      <c r="T247" s="14"/>
      <c r="U247" s="365" t="s">
        <v>419</v>
      </c>
      <c r="V247" s="365"/>
      <c r="W247" s="365"/>
      <c r="X247" s="365"/>
      <c r="Y247" s="366"/>
      <c r="Z247" s="185"/>
    </row>
    <row r="248" spans="1:26" ht="30" customHeight="1" x14ac:dyDescent="0.15">
      <c r="B248" s="185"/>
      <c r="E248" s="348" t="s">
        <v>294</v>
      </c>
      <c r="F248" s="349"/>
      <c r="G248" s="350" t="s">
        <v>459</v>
      </c>
      <c r="H248" s="351" t="s">
        <v>295</v>
      </c>
      <c r="I248" s="351"/>
      <c r="J248" s="351"/>
      <c r="K248" s="351"/>
      <c r="L248" s="351"/>
      <c r="M248" s="351"/>
      <c r="N248" s="4"/>
      <c r="O248" s="367"/>
      <c r="P248" s="367"/>
      <c r="Q248" s="367"/>
      <c r="R248" s="367"/>
      <c r="S248" s="367"/>
      <c r="T248" s="367"/>
      <c r="U248" s="353" t="s">
        <v>420</v>
      </c>
      <c r="V248" s="353"/>
      <c r="W248" s="353"/>
      <c r="X248" s="353"/>
      <c r="Y248" s="354"/>
      <c r="Z248" s="185"/>
    </row>
    <row r="249" spans="1:26" ht="19.899999999999999" customHeight="1" x14ac:dyDescent="0.15">
      <c r="B249" s="185"/>
      <c r="E249" s="355"/>
      <c r="F249" s="356"/>
      <c r="G249" s="350" t="s">
        <v>460</v>
      </c>
      <c r="H249" s="357" t="s">
        <v>296</v>
      </c>
      <c r="I249" s="357"/>
      <c r="J249" s="357"/>
      <c r="K249" s="357"/>
      <c r="L249" s="357"/>
      <c r="M249" s="357"/>
      <c r="N249" s="5"/>
      <c r="O249" s="368"/>
      <c r="P249" s="368"/>
      <c r="Q249" s="368"/>
      <c r="R249" s="368"/>
      <c r="S249" s="368"/>
      <c r="T249" s="368"/>
      <c r="U249" s="359" t="s">
        <v>119</v>
      </c>
      <c r="V249" s="359"/>
      <c r="W249" s="359"/>
      <c r="X249" s="359"/>
      <c r="Y249" s="360"/>
      <c r="Z249" s="185"/>
    </row>
    <row r="250" spans="1:26" ht="30" customHeight="1" x14ac:dyDescent="0.15">
      <c r="B250" s="185"/>
      <c r="E250" s="355"/>
      <c r="F250" s="356"/>
      <c r="G250" s="350" t="s">
        <v>461</v>
      </c>
      <c r="H250" s="357" t="s">
        <v>297</v>
      </c>
      <c r="I250" s="357"/>
      <c r="J250" s="357"/>
      <c r="K250" s="357"/>
      <c r="L250" s="357"/>
      <c r="M250" s="357"/>
      <c r="N250" s="5"/>
      <c r="O250" s="368"/>
      <c r="P250" s="368"/>
      <c r="Q250" s="368"/>
      <c r="R250" s="368"/>
      <c r="S250" s="368"/>
      <c r="T250" s="368"/>
      <c r="U250" s="359" t="s">
        <v>421</v>
      </c>
      <c r="V250" s="359"/>
      <c r="W250" s="359"/>
      <c r="X250" s="359"/>
      <c r="Y250" s="360"/>
      <c r="Z250" s="185"/>
    </row>
    <row r="251" spans="1:26" ht="30" customHeight="1" x14ac:dyDescent="0.15">
      <c r="B251" s="185"/>
      <c r="E251" s="355"/>
      <c r="F251" s="356"/>
      <c r="G251" s="350" t="s">
        <v>462</v>
      </c>
      <c r="H251" s="357" t="s">
        <v>298</v>
      </c>
      <c r="I251" s="357"/>
      <c r="J251" s="357"/>
      <c r="K251" s="357"/>
      <c r="L251" s="357"/>
      <c r="M251" s="357"/>
      <c r="N251" s="5"/>
      <c r="O251" s="368"/>
      <c r="P251" s="368"/>
      <c r="Q251" s="368"/>
      <c r="R251" s="368"/>
      <c r="S251" s="368"/>
      <c r="T251" s="368"/>
      <c r="U251" s="359" t="s">
        <v>120</v>
      </c>
      <c r="V251" s="359"/>
      <c r="W251" s="359"/>
      <c r="X251" s="359"/>
      <c r="Y251" s="360"/>
      <c r="Z251" s="185"/>
    </row>
    <row r="252" spans="1:26" ht="30" customHeight="1" x14ac:dyDescent="0.15">
      <c r="A252" s="347">
        <f>IFERROR(IF(AND($N252="○",TRIM($O252)=""),1001,0),3)</f>
        <v>0</v>
      </c>
      <c r="B252" s="185"/>
      <c r="E252" s="361"/>
      <c r="F252" s="362"/>
      <c r="G252" s="363" t="s">
        <v>463</v>
      </c>
      <c r="H252" s="364" t="s">
        <v>299</v>
      </c>
      <c r="I252" s="364"/>
      <c r="J252" s="364"/>
      <c r="K252" s="364"/>
      <c r="L252" s="364"/>
      <c r="M252" s="364"/>
      <c r="N252" s="6"/>
      <c r="O252" s="12"/>
      <c r="P252" s="13"/>
      <c r="Q252" s="13"/>
      <c r="R252" s="13"/>
      <c r="S252" s="13"/>
      <c r="T252" s="14"/>
      <c r="U252" s="365" t="s">
        <v>121</v>
      </c>
      <c r="V252" s="365"/>
      <c r="W252" s="365"/>
      <c r="X252" s="365"/>
      <c r="Y252" s="366"/>
      <c r="Z252" s="185"/>
    </row>
    <row r="253" spans="1:26" ht="30" customHeight="1" x14ac:dyDescent="0.15">
      <c r="B253" s="185"/>
      <c r="E253" s="348" t="s">
        <v>300</v>
      </c>
      <c r="F253" s="349"/>
      <c r="G253" s="350" t="s">
        <v>464</v>
      </c>
      <c r="H253" s="351" t="s">
        <v>301</v>
      </c>
      <c r="I253" s="351"/>
      <c r="J253" s="351"/>
      <c r="K253" s="351"/>
      <c r="L253" s="351"/>
      <c r="M253" s="351"/>
      <c r="N253" s="4"/>
      <c r="O253" s="367"/>
      <c r="P253" s="367"/>
      <c r="Q253" s="367"/>
      <c r="R253" s="367"/>
      <c r="S253" s="367"/>
      <c r="T253" s="367"/>
      <c r="U253" s="353" t="s">
        <v>122</v>
      </c>
      <c r="V253" s="353"/>
      <c r="W253" s="353"/>
      <c r="X253" s="353"/>
      <c r="Y253" s="354"/>
      <c r="Z253" s="185"/>
    </row>
    <row r="254" spans="1:26" ht="20.100000000000001" customHeight="1" x14ac:dyDescent="0.15">
      <c r="B254" s="185"/>
      <c r="E254" s="355"/>
      <c r="F254" s="356"/>
      <c r="G254" s="350" t="s">
        <v>465</v>
      </c>
      <c r="H254" s="357" t="s">
        <v>302</v>
      </c>
      <c r="I254" s="357"/>
      <c r="J254" s="357"/>
      <c r="K254" s="357"/>
      <c r="L254" s="357"/>
      <c r="M254" s="357"/>
      <c r="N254" s="5"/>
      <c r="O254" s="368"/>
      <c r="P254" s="368"/>
      <c r="Q254" s="368"/>
      <c r="R254" s="368"/>
      <c r="S254" s="368"/>
      <c r="T254" s="368"/>
      <c r="U254" s="359" t="s">
        <v>422</v>
      </c>
      <c r="V254" s="359"/>
      <c r="W254" s="359"/>
      <c r="X254" s="359"/>
      <c r="Y254" s="360"/>
      <c r="Z254" s="185"/>
    </row>
    <row r="255" spans="1:26" ht="20.100000000000001" customHeight="1" x14ac:dyDescent="0.15">
      <c r="B255" s="185"/>
      <c r="E255" s="355"/>
      <c r="F255" s="356"/>
      <c r="G255" s="350" t="s">
        <v>466</v>
      </c>
      <c r="H255" s="357" t="s">
        <v>303</v>
      </c>
      <c r="I255" s="357"/>
      <c r="J255" s="357"/>
      <c r="K255" s="357"/>
      <c r="L255" s="357"/>
      <c r="M255" s="357"/>
      <c r="N255" s="5"/>
      <c r="O255" s="368"/>
      <c r="P255" s="368"/>
      <c r="Q255" s="368"/>
      <c r="R255" s="368"/>
      <c r="S255" s="368"/>
      <c r="T255" s="368"/>
      <c r="U255" s="359" t="s">
        <v>123</v>
      </c>
      <c r="V255" s="359"/>
      <c r="W255" s="359"/>
      <c r="X255" s="359"/>
      <c r="Y255" s="360"/>
      <c r="Z255" s="185"/>
    </row>
    <row r="256" spans="1:26" ht="20.100000000000001" customHeight="1" x14ac:dyDescent="0.15">
      <c r="B256" s="185"/>
      <c r="E256" s="355"/>
      <c r="F256" s="356"/>
      <c r="G256" s="350" t="s">
        <v>467</v>
      </c>
      <c r="H256" s="357" t="s">
        <v>304</v>
      </c>
      <c r="I256" s="357"/>
      <c r="J256" s="357"/>
      <c r="K256" s="357"/>
      <c r="L256" s="357"/>
      <c r="M256" s="357"/>
      <c r="N256" s="5"/>
      <c r="O256" s="368"/>
      <c r="P256" s="368"/>
      <c r="Q256" s="368"/>
      <c r="R256" s="368"/>
      <c r="S256" s="368"/>
      <c r="T256" s="368"/>
      <c r="U256" s="359" t="s">
        <v>124</v>
      </c>
      <c r="V256" s="359"/>
      <c r="W256" s="359"/>
      <c r="X256" s="359"/>
      <c r="Y256" s="360"/>
      <c r="Z256" s="185"/>
    </row>
    <row r="257" spans="1:26" ht="30" customHeight="1" x14ac:dyDescent="0.15">
      <c r="A257" s="347">
        <f>IFERROR(IF(AND($N257="○",TRIM($O257)=""),1001,0),3)</f>
        <v>0</v>
      </c>
      <c r="B257" s="185"/>
      <c r="E257" s="361"/>
      <c r="F257" s="362"/>
      <c r="G257" s="363" t="s">
        <v>468</v>
      </c>
      <c r="H257" s="364" t="s">
        <v>305</v>
      </c>
      <c r="I257" s="364"/>
      <c r="J257" s="364"/>
      <c r="K257" s="364"/>
      <c r="L257" s="364"/>
      <c r="M257" s="364"/>
      <c r="N257" s="6"/>
      <c r="O257" s="12"/>
      <c r="P257" s="13"/>
      <c r="Q257" s="13"/>
      <c r="R257" s="13"/>
      <c r="S257" s="13"/>
      <c r="T257" s="14"/>
      <c r="U257" s="365"/>
      <c r="V257" s="365"/>
      <c r="W257" s="365"/>
      <c r="X257" s="365"/>
      <c r="Y257" s="366"/>
      <c r="Z257" s="185"/>
    </row>
    <row r="258" spans="1:26" ht="30" customHeight="1" x14ac:dyDescent="0.15">
      <c r="B258" s="185"/>
      <c r="E258" s="348" t="s">
        <v>306</v>
      </c>
      <c r="F258" s="349"/>
      <c r="G258" s="350" t="s">
        <v>469</v>
      </c>
      <c r="H258" s="351" t="s">
        <v>307</v>
      </c>
      <c r="I258" s="351"/>
      <c r="J258" s="351"/>
      <c r="K258" s="351"/>
      <c r="L258" s="351"/>
      <c r="M258" s="351"/>
      <c r="N258" s="4"/>
      <c r="O258" s="367"/>
      <c r="P258" s="367"/>
      <c r="Q258" s="367"/>
      <c r="R258" s="367"/>
      <c r="S258" s="367"/>
      <c r="T258" s="367"/>
      <c r="U258" s="353" t="s">
        <v>423</v>
      </c>
      <c r="V258" s="353"/>
      <c r="W258" s="353"/>
      <c r="X258" s="353"/>
      <c r="Y258" s="354"/>
      <c r="Z258" s="185"/>
    </row>
    <row r="259" spans="1:26" ht="19.899999999999999" customHeight="1" x14ac:dyDescent="0.15">
      <c r="B259" s="185"/>
      <c r="E259" s="355"/>
      <c r="F259" s="356"/>
      <c r="G259" s="350" t="s">
        <v>470</v>
      </c>
      <c r="H259" s="357" t="s">
        <v>308</v>
      </c>
      <c r="I259" s="357"/>
      <c r="J259" s="357"/>
      <c r="K259" s="357"/>
      <c r="L259" s="357"/>
      <c r="M259" s="357"/>
      <c r="N259" s="5"/>
      <c r="O259" s="368"/>
      <c r="P259" s="368"/>
      <c r="Q259" s="368"/>
      <c r="R259" s="368"/>
      <c r="S259" s="368"/>
      <c r="T259" s="368"/>
      <c r="U259" s="359" t="s">
        <v>125</v>
      </c>
      <c r="V259" s="359"/>
      <c r="W259" s="359"/>
      <c r="X259" s="359"/>
      <c r="Y259" s="360"/>
      <c r="Z259" s="185"/>
    </row>
    <row r="260" spans="1:26" ht="19.899999999999999" customHeight="1" x14ac:dyDescent="0.15">
      <c r="B260" s="185"/>
      <c r="E260" s="355"/>
      <c r="F260" s="356"/>
      <c r="G260" s="350" t="s">
        <v>471</v>
      </c>
      <c r="H260" s="357" t="s">
        <v>309</v>
      </c>
      <c r="I260" s="357"/>
      <c r="J260" s="357"/>
      <c r="K260" s="357"/>
      <c r="L260" s="357"/>
      <c r="M260" s="357"/>
      <c r="N260" s="5"/>
      <c r="O260" s="368"/>
      <c r="P260" s="368"/>
      <c r="Q260" s="368"/>
      <c r="R260" s="368"/>
      <c r="S260" s="368"/>
      <c r="T260" s="368"/>
      <c r="U260" s="359" t="s">
        <v>126</v>
      </c>
      <c r="V260" s="359"/>
      <c r="W260" s="359"/>
      <c r="X260" s="359"/>
      <c r="Y260" s="360"/>
      <c r="Z260" s="185"/>
    </row>
    <row r="261" spans="1:26" ht="19.899999999999999" customHeight="1" x14ac:dyDescent="0.15">
      <c r="B261" s="185"/>
      <c r="E261" s="355"/>
      <c r="F261" s="356"/>
      <c r="G261" s="350" t="s">
        <v>472</v>
      </c>
      <c r="H261" s="357" t="s">
        <v>310</v>
      </c>
      <c r="I261" s="357"/>
      <c r="J261" s="357"/>
      <c r="K261" s="357"/>
      <c r="L261" s="357"/>
      <c r="M261" s="357"/>
      <c r="N261" s="5"/>
      <c r="O261" s="368"/>
      <c r="P261" s="368"/>
      <c r="Q261" s="368"/>
      <c r="R261" s="368"/>
      <c r="S261" s="368"/>
      <c r="T261" s="368"/>
      <c r="U261" s="359" t="s">
        <v>127</v>
      </c>
      <c r="V261" s="359"/>
      <c r="W261" s="359"/>
      <c r="X261" s="359"/>
      <c r="Y261" s="360"/>
      <c r="Z261" s="185"/>
    </row>
    <row r="262" spans="1:26" ht="30" customHeight="1" x14ac:dyDescent="0.15">
      <c r="A262" s="347">
        <f>IFERROR(IF(AND($N262="○",TRIM($O262)=""),1001,0),3)</f>
        <v>0</v>
      </c>
      <c r="B262" s="185"/>
      <c r="E262" s="361"/>
      <c r="F262" s="362"/>
      <c r="G262" s="363" t="s">
        <v>473</v>
      </c>
      <c r="H262" s="364" t="s">
        <v>311</v>
      </c>
      <c r="I262" s="364"/>
      <c r="J262" s="364"/>
      <c r="K262" s="364"/>
      <c r="L262" s="364"/>
      <c r="M262" s="364"/>
      <c r="N262" s="6"/>
      <c r="O262" s="12"/>
      <c r="P262" s="13"/>
      <c r="Q262" s="13"/>
      <c r="R262" s="13"/>
      <c r="S262" s="13"/>
      <c r="T262" s="14"/>
      <c r="U262" s="365" t="s">
        <v>424</v>
      </c>
      <c r="V262" s="365"/>
      <c r="W262" s="365"/>
      <c r="X262" s="365"/>
      <c r="Y262" s="366"/>
      <c r="Z262" s="185"/>
    </row>
    <row r="263" spans="1:26" ht="19.899999999999999" customHeight="1" x14ac:dyDescent="0.15">
      <c r="B263" s="185"/>
      <c r="E263" s="348" t="s">
        <v>312</v>
      </c>
      <c r="F263" s="349"/>
      <c r="G263" s="350" t="s">
        <v>474</v>
      </c>
      <c r="H263" s="351" t="s">
        <v>312</v>
      </c>
      <c r="I263" s="351"/>
      <c r="J263" s="351"/>
      <c r="K263" s="351"/>
      <c r="L263" s="351"/>
      <c r="M263" s="351"/>
      <c r="N263" s="4"/>
      <c r="O263" s="367"/>
      <c r="P263" s="367"/>
      <c r="Q263" s="367"/>
      <c r="R263" s="367"/>
      <c r="S263" s="367"/>
      <c r="T263" s="367"/>
      <c r="U263" s="353" t="s">
        <v>128</v>
      </c>
      <c r="V263" s="353"/>
      <c r="W263" s="353"/>
      <c r="X263" s="353"/>
      <c r="Y263" s="354"/>
      <c r="Z263" s="185"/>
    </row>
    <row r="264" spans="1:26" ht="19.899999999999999" customHeight="1" x14ac:dyDescent="0.15">
      <c r="B264" s="185"/>
      <c r="E264" s="355"/>
      <c r="F264" s="356"/>
      <c r="G264" s="350" t="s">
        <v>475</v>
      </c>
      <c r="H264" s="357" t="s">
        <v>313</v>
      </c>
      <c r="I264" s="357"/>
      <c r="J264" s="357"/>
      <c r="K264" s="357"/>
      <c r="L264" s="357"/>
      <c r="M264" s="357"/>
      <c r="N264" s="5"/>
      <c r="O264" s="368"/>
      <c r="P264" s="368"/>
      <c r="Q264" s="368"/>
      <c r="R264" s="368"/>
      <c r="S264" s="368"/>
      <c r="T264" s="368"/>
      <c r="U264" s="359" t="s">
        <v>129</v>
      </c>
      <c r="V264" s="359"/>
      <c r="W264" s="359"/>
      <c r="X264" s="359"/>
      <c r="Y264" s="360"/>
      <c r="Z264" s="185"/>
    </row>
    <row r="265" spans="1:26" ht="19.899999999999999" customHeight="1" x14ac:dyDescent="0.15">
      <c r="B265" s="185"/>
      <c r="E265" s="355"/>
      <c r="F265" s="356"/>
      <c r="G265" s="350" t="s">
        <v>476</v>
      </c>
      <c r="H265" s="357" t="s">
        <v>314</v>
      </c>
      <c r="I265" s="357"/>
      <c r="J265" s="357"/>
      <c r="K265" s="357"/>
      <c r="L265" s="357"/>
      <c r="M265" s="357"/>
      <c r="N265" s="5"/>
      <c r="O265" s="368"/>
      <c r="P265" s="368"/>
      <c r="Q265" s="368"/>
      <c r="R265" s="368"/>
      <c r="S265" s="368"/>
      <c r="T265" s="368"/>
      <c r="U265" s="359" t="s">
        <v>425</v>
      </c>
      <c r="V265" s="359"/>
      <c r="W265" s="359"/>
      <c r="X265" s="359"/>
      <c r="Y265" s="360"/>
      <c r="Z265" s="185"/>
    </row>
    <row r="266" spans="1:26" ht="30" customHeight="1" x14ac:dyDescent="0.15">
      <c r="A266" s="347">
        <f>IFERROR(IF(AND($N266="○",TRIM($O266)=""),1001,0),3)</f>
        <v>0</v>
      </c>
      <c r="B266" s="185"/>
      <c r="E266" s="361"/>
      <c r="F266" s="362"/>
      <c r="G266" s="363" t="s">
        <v>477</v>
      </c>
      <c r="H266" s="369" t="s">
        <v>575</v>
      </c>
      <c r="I266" s="369"/>
      <c r="J266" s="369"/>
      <c r="K266" s="369"/>
      <c r="L266" s="369"/>
      <c r="M266" s="369"/>
      <c r="N266" s="6"/>
      <c r="O266" s="12"/>
      <c r="P266" s="13"/>
      <c r="Q266" s="13"/>
      <c r="R266" s="13"/>
      <c r="S266" s="13"/>
      <c r="T266" s="14"/>
      <c r="U266" s="370"/>
      <c r="V266" s="370"/>
      <c r="W266" s="370"/>
      <c r="X266" s="370"/>
      <c r="Y266" s="371"/>
      <c r="Z266" s="185"/>
    </row>
    <row r="267" spans="1:26" ht="20.100000000000001" customHeight="1" x14ac:dyDescent="0.15">
      <c r="B267" s="185"/>
      <c r="E267" s="348" t="s">
        <v>315</v>
      </c>
      <c r="F267" s="349"/>
      <c r="G267" s="350" t="s">
        <v>478</v>
      </c>
      <c r="H267" s="351" t="s">
        <v>316</v>
      </c>
      <c r="I267" s="351"/>
      <c r="J267" s="351"/>
      <c r="K267" s="351"/>
      <c r="L267" s="351"/>
      <c r="M267" s="351"/>
      <c r="N267" s="4"/>
      <c r="O267" s="367"/>
      <c r="P267" s="367"/>
      <c r="Q267" s="367"/>
      <c r="R267" s="367"/>
      <c r="S267" s="367"/>
      <c r="T267" s="367"/>
      <c r="U267" s="353" t="s">
        <v>130</v>
      </c>
      <c r="V267" s="353"/>
      <c r="W267" s="353"/>
      <c r="X267" s="353"/>
      <c r="Y267" s="354"/>
      <c r="Z267" s="185"/>
    </row>
    <row r="268" spans="1:26" ht="19.899999999999999" customHeight="1" x14ac:dyDescent="0.15">
      <c r="B268" s="185"/>
      <c r="E268" s="355"/>
      <c r="F268" s="356"/>
      <c r="G268" s="350" t="s">
        <v>479</v>
      </c>
      <c r="H268" s="357" t="s">
        <v>317</v>
      </c>
      <c r="I268" s="357"/>
      <c r="J268" s="357"/>
      <c r="K268" s="357"/>
      <c r="L268" s="357"/>
      <c r="M268" s="357"/>
      <c r="N268" s="5"/>
      <c r="O268" s="368"/>
      <c r="P268" s="368"/>
      <c r="Q268" s="368"/>
      <c r="R268" s="368"/>
      <c r="S268" s="368"/>
      <c r="T268" s="368"/>
      <c r="U268" s="359" t="s">
        <v>131</v>
      </c>
      <c r="V268" s="359"/>
      <c r="W268" s="359"/>
      <c r="X268" s="359"/>
      <c r="Y268" s="360"/>
      <c r="Z268" s="185"/>
    </row>
    <row r="269" spans="1:26" ht="19.899999999999999" customHeight="1" x14ac:dyDescent="0.15">
      <c r="B269" s="185"/>
      <c r="E269" s="355"/>
      <c r="F269" s="356"/>
      <c r="G269" s="350" t="s">
        <v>480</v>
      </c>
      <c r="H269" s="372" t="s">
        <v>318</v>
      </c>
      <c r="I269" s="372"/>
      <c r="J269" s="372"/>
      <c r="K269" s="372"/>
      <c r="L269" s="372"/>
      <c r="M269" s="372"/>
      <c r="N269" s="5"/>
      <c r="O269" s="368"/>
      <c r="P269" s="368"/>
      <c r="Q269" s="368"/>
      <c r="R269" s="368"/>
      <c r="S269" s="368"/>
      <c r="T269" s="368"/>
      <c r="U269" s="359" t="s">
        <v>132</v>
      </c>
      <c r="V269" s="359"/>
      <c r="W269" s="359"/>
      <c r="X269" s="359"/>
      <c r="Y269" s="360"/>
      <c r="Z269" s="185"/>
    </row>
    <row r="270" spans="1:26" ht="30" customHeight="1" x14ac:dyDescent="0.15">
      <c r="B270" s="185"/>
      <c r="E270" s="355"/>
      <c r="F270" s="356"/>
      <c r="G270" s="350" t="s">
        <v>481</v>
      </c>
      <c r="H270" s="372" t="s">
        <v>319</v>
      </c>
      <c r="I270" s="372"/>
      <c r="J270" s="372"/>
      <c r="K270" s="372"/>
      <c r="L270" s="372"/>
      <c r="M270" s="372"/>
      <c r="N270" s="5"/>
      <c r="O270" s="368"/>
      <c r="P270" s="368"/>
      <c r="Q270" s="368"/>
      <c r="R270" s="368"/>
      <c r="S270" s="368"/>
      <c r="T270" s="368"/>
      <c r="U270" s="359" t="s">
        <v>133</v>
      </c>
      <c r="V270" s="359"/>
      <c r="W270" s="359"/>
      <c r="X270" s="359"/>
      <c r="Y270" s="360"/>
      <c r="Z270" s="185"/>
    </row>
    <row r="271" spans="1:26" ht="19.899999999999999" customHeight="1" x14ac:dyDescent="0.15">
      <c r="B271" s="185"/>
      <c r="E271" s="355"/>
      <c r="F271" s="356"/>
      <c r="G271" s="350" t="s">
        <v>482</v>
      </c>
      <c r="H271" s="357" t="s">
        <v>320</v>
      </c>
      <c r="I271" s="357"/>
      <c r="J271" s="357"/>
      <c r="K271" s="357"/>
      <c r="L271" s="357"/>
      <c r="M271" s="357"/>
      <c r="N271" s="5"/>
      <c r="O271" s="368"/>
      <c r="P271" s="368"/>
      <c r="Q271" s="368"/>
      <c r="R271" s="368"/>
      <c r="S271" s="368"/>
      <c r="T271" s="368"/>
      <c r="U271" s="359" t="s">
        <v>134</v>
      </c>
      <c r="V271" s="359"/>
      <c r="W271" s="359"/>
      <c r="X271" s="359"/>
      <c r="Y271" s="360"/>
      <c r="Z271" s="185"/>
    </row>
    <row r="272" spans="1:26" ht="30" customHeight="1" x14ac:dyDescent="0.15">
      <c r="A272" s="347">
        <f>IFERROR(IF(AND($N272="○",TRIM($O272)=""),1001,0),3)</f>
        <v>0</v>
      </c>
      <c r="B272" s="185"/>
      <c r="E272" s="361"/>
      <c r="F272" s="362"/>
      <c r="G272" s="363" t="s">
        <v>483</v>
      </c>
      <c r="H272" s="364" t="s">
        <v>305</v>
      </c>
      <c r="I272" s="364"/>
      <c r="J272" s="364"/>
      <c r="K272" s="364"/>
      <c r="L272" s="364"/>
      <c r="M272" s="364"/>
      <c r="N272" s="6"/>
      <c r="O272" s="12"/>
      <c r="P272" s="13"/>
      <c r="Q272" s="13"/>
      <c r="R272" s="13"/>
      <c r="S272" s="13"/>
      <c r="T272" s="14"/>
      <c r="U272" s="370"/>
      <c r="V272" s="370"/>
      <c r="W272" s="370"/>
      <c r="X272" s="370"/>
      <c r="Y272" s="371"/>
      <c r="Z272" s="185"/>
    </row>
    <row r="273" spans="1:26" ht="19.899999999999999" customHeight="1" x14ac:dyDescent="0.15">
      <c r="B273" s="185"/>
      <c r="E273" s="348" t="s">
        <v>321</v>
      </c>
      <c r="F273" s="349"/>
      <c r="G273" s="350" t="s">
        <v>484</v>
      </c>
      <c r="H273" s="351" t="s">
        <v>322</v>
      </c>
      <c r="I273" s="351"/>
      <c r="J273" s="351"/>
      <c r="K273" s="351"/>
      <c r="L273" s="351"/>
      <c r="M273" s="351"/>
      <c r="N273" s="4"/>
      <c r="O273" s="367"/>
      <c r="P273" s="367"/>
      <c r="Q273" s="367"/>
      <c r="R273" s="367"/>
      <c r="S273" s="367"/>
      <c r="T273" s="367"/>
      <c r="U273" s="353" t="s">
        <v>135</v>
      </c>
      <c r="V273" s="353"/>
      <c r="W273" s="353"/>
      <c r="X273" s="353"/>
      <c r="Y273" s="354"/>
      <c r="Z273" s="185"/>
    </row>
    <row r="274" spans="1:26" ht="19.899999999999999" customHeight="1" x14ac:dyDescent="0.15">
      <c r="B274" s="185"/>
      <c r="E274" s="355"/>
      <c r="F274" s="356"/>
      <c r="G274" s="350" t="s">
        <v>485</v>
      </c>
      <c r="H274" s="357" t="s">
        <v>323</v>
      </c>
      <c r="I274" s="357"/>
      <c r="J274" s="357"/>
      <c r="K274" s="357"/>
      <c r="L274" s="357"/>
      <c r="M274" s="357"/>
      <c r="N274" s="5"/>
      <c r="O274" s="368"/>
      <c r="P274" s="368"/>
      <c r="Q274" s="368"/>
      <c r="R274" s="368"/>
      <c r="S274" s="368"/>
      <c r="T274" s="368"/>
      <c r="U274" s="359" t="s">
        <v>136</v>
      </c>
      <c r="V274" s="359"/>
      <c r="W274" s="359"/>
      <c r="X274" s="359"/>
      <c r="Y274" s="360"/>
      <c r="Z274" s="185"/>
    </row>
    <row r="275" spans="1:26" ht="30" customHeight="1" x14ac:dyDescent="0.15">
      <c r="A275" s="347">
        <f>IFERROR(IF(AND($N275="○",TRIM($O275)=""),1001,0),3)</f>
        <v>0</v>
      </c>
      <c r="B275" s="185"/>
      <c r="E275" s="361"/>
      <c r="F275" s="362"/>
      <c r="G275" s="363" t="s">
        <v>486</v>
      </c>
      <c r="H275" s="364" t="s">
        <v>305</v>
      </c>
      <c r="I275" s="364"/>
      <c r="J275" s="364"/>
      <c r="K275" s="364"/>
      <c r="L275" s="364"/>
      <c r="M275" s="364"/>
      <c r="N275" s="6"/>
      <c r="O275" s="12"/>
      <c r="P275" s="13"/>
      <c r="Q275" s="13"/>
      <c r="R275" s="13"/>
      <c r="S275" s="13"/>
      <c r="T275" s="14"/>
      <c r="U275" s="370"/>
      <c r="V275" s="370"/>
      <c r="W275" s="370"/>
      <c r="X275" s="370"/>
      <c r="Y275" s="371"/>
      <c r="Z275" s="185"/>
    </row>
    <row r="276" spans="1:26" ht="19.899999999999999" customHeight="1" x14ac:dyDescent="0.15">
      <c r="B276" s="185"/>
      <c r="E276" s="348" t="s">
        <v>324</v>
      </c>
      <c r="F276" s="349"/>
      <c r="G276" s="350" t="s">
        <v>487</v>
      </c>
      <c r="H276" s="351" t="s">
        <v>325</v>
      </c>
      <c r="I276" s="351"/>
      <c r="J276" s="351"/>
      <c r="K276" s="351"/>
      <c r="L276" s="351"/>
      <c r="M276" s="351"/>
      <c r="N276" s="4"/>
      <c r="O276" s="367"/>
      <c r="P276" s="367"/>
      <c r="Q276" s="367"/>
      <c r="R276" s="367"/>
      <c r="S276" s="367"/>
      <c r="T276" s="367"/>
      <c r="U276" s="353" t="s">
        <v>426</v>
      </c>
      <c r="V276" s="353"/>
      <c r="W276" s="353"/>
      <c r="X276" s="353"/>
      <c r="Y276" s="354"/>
      <c r="Z276" s="185"/>
    </row>
    <row r="277" spans="1:26" ht="20.100000000000001" customHeight="1" x14ac:dyDescent="0.15">
      <c r="B277" s="185"/>
      <c r="E277" s="355"/>
      <c r="F277" s="356"/>
      <c r="G277" s="350" t="s">
        <v>488</v>
      </c>
      <c r="H277" s="357" t="s">
        <v>326</v>
      </c>
      <c r="I277" s="357"/>
      <c r="J277" s="357"/>
      <c r="K277" s="357"/>
      <c r="L277" s="357"/>
      <c r="M277" s="357"/>
      <c r="N277" s="5"/>
      <c r="O277" s="368"/>
      <c r="P277" s="368"/>
      <c r="Q277" s="368"/>
      <c r="R277" s="368"/>
      <c r="S277" s="368"/>
      <c r="T277" s="368"/>
      <c r="U277" s="359" t="s">
        <v>137</v>
      </c>
      <c r="V277" s="359"/>
      <c r="W277" s="359"/>
      <c r="X277" s="359"/>
      <c r="Y277" s="360"/>
      <c r="Z277" s="185"/>
    </row>
    <row r="278" spans="1:26" ht="19.899999999999999" customHeight="1" x14ac:dyDescent="0.15">
      <c r="B278" s="185"/>
      <c r="E278" s="355"/>
      <c r="F278" s="356"/>
      <c r="G278" s="350" t="s">
        <v>489</v>
      </c>
      <c r="H278" s="357" t="s">
        <v>327</v>
      </c>
      <c r="I278" s="357"/>
      <c r="J278" s="357"/>
      <c r="K278" s="357"/>
      <c r="L278" s="357"/>
      <c r="M278" s="357"/>
      <c r="N278" s="5"/>
      <c r="O278" s="368"/>
      <c r="P278" s="368"/>
      <c r="Q278" s="368"/>
      <c r="R278" s="368"/>
      <c r="S278" s="368"/>
      <c r="T278" s="368"/>
      <c r="U278" s="359" t="s">
        <v>138</v>
      </c>
      <c r="V278" s="359"/>
      <c r="W278" s="359"/>
      <c r="X278" s="359"/>
      <c r="Y278" s="360"/>
      <c r="Z278" s="185"/>
    </row>
    <row r="279" spans="1:26" ht="30" customHeight="1" x14ac:dyDescent="0.15">
      <c r="A279" s="347">
        <f>IFERROR(IF(AND($N279="○",TRIM($O279)=""),1001,0),3)</f>
        <v>0</v>
      </c>
      <c r="B279" s="185"/>
      <c r="E279" s="361"/>
      <c r="F279" s="362"/>
      <c r="G279" s="363" t="s">
        <v>490</v>
      </c>
      <c r="H279" s="364" t="s">
        <v>305</v>
      </c>
      <c r="I279" s="364"/>
      <c r="J279" s="364"/>
      <c r="K279" s="364"/>
      <c r="L279" s="364"/>
      <c r="M279" s="364"/>
      <c r="N279" s="6"/>
      <c r="O279" s="12"/>
      <c r="P279" s="13"/>
      <c r="Q279" s="13"/>
      <c r="R279" s="13"/>
      <c r="S279" s="13"/>
      <c r="T279" s="14"/>
      <c r="U279" s="370"/>
      <c r="V279" s="370"/>
      <c r="W279" s="370"/>
      <c r="X279" s="370"/>
      <c r="Y279" s="371"/>
      <c r="Z279" s="185"/>
    </row>
    <row r="280" spans="1:26" ht="19.899999999999999" customHeight="1" x14ac:dyDescent="0.15">
      <c r="B280" s="185"/>
      <c r="E280" s="348" t="s">
        <v>328</v>
      </c>
      <c r="F280" s="349"/>
      <c r="G280" s="350" t="s">
        <v>491</v>
      </c>
      <c r="H280" s="351" t="s">
        <v>329</v>
      </c>
      <c r="I280" s="351"/>
      <c r="J280" s="351"/>
      <c r="K280" s="351"/>
      <c r="L280" s="351"/>
      <c r="M280" s="351"/>
      <c r="N280" s="4"/>
      <c r="O280" s="367"/>
      <c r="P280" s="367"/>
      <c r="Q280" s="367"/>
      <c r="R280" s="367"/>
      <c r="S280" s="367"/>
      <c r="T280" s="367"/>
      <c r="U280" s="353" t="s">
        <v>139</v>
      </c>
      <c r="V280" s="353"/>
      <c r="W280" s="353"/>
      <c r="X280" s="353"/>
      <c r="Y280" s="354"/>
      <c r="Z280" s="185"/>
    </row>
    <row r="281" spans="1:26" ht="30" customHeight="1" x14ac:dyDescent="0.15">
      <c r="B281" s="185"/>
      <c r="E281" s="361"/>
      <c r="F281" s="362"/>
      <c r="G281" s="363" t="s">
        <v>492</v>
      </c>
      <c r="H281" s="364" t="s">
        <v>330</v>
      </c>
      <c r="I281" s="364"/>
      <c r="J281" s="364"/>
      <c r="K281" s="364"/>
      <c r="L281" s="364"/>
      <c r="M281" s="364"/>
      <c r="N281" s="6"/>
      <c r="O281" s="373"/>
      <c r="P281" s="373"/>
      <c r="Q281" s="373"/>
      <c r="R281" s="373"/>
      <c r="S281" s="373"/>
      <c r="T281" s="373"/>
      <c r="U281" s="365" t="s">
        <v>140</v>
      </c>
      <c r="V281" s="365"/>
      <c r="W281" s="365"/>
      <c r="X281" s="365"/>
      <c r="Y281" s="366"/>
      <c r="Z281" s="185"/>
    </row>
    <row r="282" spans="1:26" ht="30" customHeight="1" x14ac:dyDescent="0.15">
      <c r="B282" s="185"/>
      <c r="E282" s="348" t="s">
        <v>331</v>
      </c>
      <c r="F282" s="349"/>
      <c r="G282" s="350" t="s">
        <v>493</v>
      </c>
      <c r="H282" s="351" t="s">
        <v>332</v>
      </c>
      <c r="I282" s="351"/>
      <c r="J282" s="351"/>
      <c r="K282" s="351"/>
      <c r="L282" s="351"/>
      <c r="M282" s="351"/>
      <c r="N282" s="4"/>
      <c r="O282" s="367"/>
      <c r="P282" s="367"/>
      <c r="Q282" s="367"/>
      <c r="R282" s="367"/>
      <c r="S282" s="367"/>
      <c r="T282" s="367"/>
      <c r="U282" s="353" t="s">
        <v>141</v>
      </c>
      <c r="V282" s="353"/>
      <c r="W282" s="353"/>
      <c r="X282" s="353"/>
      <c r="Y282" s="354"/>
      <c r="Z282" s="185"/>
    </row>
    <row r="283" spans="1:26" ht="30" customHeight="1" x14ac:dyDescent="0.15">
      <c r="B283" s="185"/>
      <c r="E283" s="355"/>
      <c r="F283" s="356"/>
      <c r="G283" s="350" t="s">
        <v>494</v>
      </c>
      <c r="H283" s="357" t="s">
        <v>333</v>
      </c>
      <c r="I283" s="357"/>
      <c r="J283" s="357"/>
      <c r="K283" s="357"/>
      <c r="L283" s="357"/>
      <c r="M283" s="357"/>
      <c r="N283" s="5"/>
      <c r="O283" s="368"/>
      <c r="P283" s="368"/>
      <c r="Q283" s="368"/>
      <c r="R283" s="368"/>
      <c r="S283" s="368"/>
      <c r="T283" s="368"/>
      <c r="U283" s="359" t="s">
        <v>142</v>
      </c>
      <c r="V283" s="359"/>
      <c r="W283" s="359"/>
      <c r="X283" s="359"/>
      <c r="Y283" s="360"/>
      <c r="Z283" s="185"/>
    </row>
    <row r="284" spans="1:26" ht="19.899999999999999" customHeight="1" x14ac:dyDescent="0.15">
      <c r="B284" s="185"/>
      <c r="E284" s="355"/>
      <c r="F284" s="356"/>
      <c r="G284" s="350" t="s">
        <v>495</v>
      </c>
      <c r="H284" s="357" t="s">
        <v>334</v>
      </c>
      <c r="I284" s="357"/>
      <c r="J284" s="357"/>
      <c r="K284" s="357"/>
      <c r="L284" s="357"/>
      <c r="M284" s="357"/>
      <c r="N284" s="5"/>
      <c r="O284" s="368"/>
      <c r="P284" s="368"/>
      <c r="Q284" s="368"/>
      <c r="R284" s="368"/>
      <c r="S284" s="368"/>
      <c r="T284" s="368"/>
      <c r="U284" s="359" t="s">
        <v>143</v>
      </c>
      <c r="V284" s="359"/>
      <c r="W284" s="359"/>
      <c r="X284" s="359"/>
      <c r="Y284" s="360"/>
      <c r="Z284" s="185"/>
    </row>
    <row r="285" spans="1:26" ht="30" customHeight="1" x14ac:dyDescent="0.15">
      <c r="A285" s="347">
        <f>IFERROR(IF(AND($N285="○",TRIM($O285)=""),1001,0),3)</f>
        <v>0</v>
      </c>
      <c r="B285" s="185"/>
      <c r="E285" s="361"/>
      <c r="F285" s="362"/>
      <c r="G285" s="363" t="s">
        <v>496</v>
      </c>
      <c r="H285" s="364" t="s">
        <v>305</v>
      </c>
      <c r="I285" s="364"/>
      <c r="J285" s="364"/>
      <c r="K285" s="364"/>
      <c r="L285" s="364"/>
      <c r="M285" s="364"/>
      <c r="N285" s="6"/>
      <c r="O285" s="12"/>
      <c r="P285" s="13"/>
      <c r="Q285" s="13"/>
      <c r="R285" s="13"/>
      <c r="S285" s="13"/>
      <c r="T285" s="14"/>
      <c r="U285" s="370"/>
      <c r="V285" s="370"/>
      <c r="W285" s="370"/>
      <c r="X285" s="370"/>
      <c r="Y285" s="371"/>
      <c r="Z285" s="185"/>
    </row>
    <row r="286" spans="1:26" ht="19.899999999999999" customHeight="1" x14ac:dyDescent="0.15">
      <c r="B286" s="185"/>
      <c r="E286" s="374" t="s">
        <v>335</v>
      </c>
      <c r="F286" s="375"/>
      <c r="G286" s="350" t="s">
        <v>497</v>
      </c>
      <c r="H286" s="351" t="s">
        <v>336</v>
      </c>
      <c r="I286" s="351"/>
      <c r="J286" s="351"/>
      <c r="K286" s="351"/>
      <c r="L286" s="351"/>
      <c r="M286" s="351"/>
      <c r="N286" s="4"/>
      <c r="O286" s="367"/>
      <c r="P286" s="367"/>
      <c r="Q286" s="367"/>
      <c r="R286" s="367"/>
      <c r="S286" s="367"/>
      <c r="T286" s="367"/>
      <c r="U286" s="353" t="s">
        <v>427</v>
      </c>
      <c r="V286" s="353"/>
      <c r="W286" s="353"/>
      <c r="X286" s="353"/>
      <c r="Y286" s="354"/>
      <c r="Z286" s="185"/>
    </row>
    <row r="287" spans="1:26" ht="19.899999999999999" customHeight="1" x14ac:dyDescent="0.15">
      <c r="B287" s="185"/>
      <c r="E287" s="376"/>
      <c r="F287" s="377"/>
      <c r="G287" s="350" t="s">
        <v>498</v>
      </c>
      <c r="H287" s="357" t="s">
        <v>337</v>
      </c>
      <c r="I287" s="357"/>
      <c r="J287" s="357"/>
      <c r="K287" s="357"/>
      <c r="L287" s="357"/>
      <c r="M287" s="357"/>
      <c r="N287" s="5"/>
      <c r="O287" s="368"/>
      <c r="P287" s="368"/>
      <c r="Q287" s="368"/>
      <c r="R287" s="368"/>
      <c r="S287" s="368"/>
      <c r="T287" s="368"/>
      <c r="U287" s="359" t="s">
        <v>144</v>
      </c>
      <c r="V287" s="359"/>
      <c r="W287" s="359"/>
      <c r="X287" s="359"/>
      <c r="Y287" s="360"/>
      <c r="Z287" s="185"/>
    </row>
    <row r="288" spans="1:26" ht="19.899999999999999" customHeight="1" x14ac:dyDescent="0.15">
      <c r="B288" s="185"/>
      <c r="E288" s="376"/>
      <c r="F288" s="377"/>
      <c r="G288" s="350" t="s">
        <v>499</v>
      </c>
      <c r="H288" s="357" t="s">
        <v>338</v>
      </c>
      <c r="I288" s="357"/>
      <c r="J288" s="357"/>
      <c r="K288" s="357"/>
      <c r="L288" s="357"/>
      <c r="M288" s="357"/>
      <c r="N288" s="5"/>
      <c r="O288" s="368"/>
      <c r="P288" s="368"/>
      <c r="Q288" s="368"/>
      <c r="R288" s="368"/>
      <c r="S288" s="368"/>
      <c r="T288" s="368"/>
      <c r="U288" s="359" t="s">
        <v>145</v>
      </c>
      <c r="V288" s="359"/>
      <c r="W288" s="359"/>
      <c r="X288" s="359"/>
      <c r="Y288" s="360"/>
      <c r="Z288" s="185"/>
    </row>
    <row r="289" spans="1:26" ht="30" customHeight="1" x14ac:dyDescent="0.15">
      <c r="A289" s="347">
        <f>IFERROR(IF(AND($N289="○",TRIM($O289)=""),1001,0),3)</f>
        <v>0</v>
      </c>
      <c r="B289" s="185"/>
      <c r="E289" s="378"/>
      <c r="F289" s="379"/>
      <c r="G289" s="363" t="s">
        <v>500</v>
      </c>
      <c r="H289" s="364" t="s">
        <v>305</v>
      </c>
      <c r="I289" s="364"/>
      <c r="J289" s="364"/>
      <c r="K289" s="364"/>
      <c r="L289" s="364"/>
      <c r="M289" s="364"/>
      <c r="N289" s="6"/>
      <c r="O289" s="12"/>
      <c r="P289" s="13"/>
      <c r="Q289" s="13"/>
      <c r="R289" s="13"/>
      <c r="S289" s="13"/>
      <c r="T289" s="14"/>
      <c r="U289" s="370"/>
      <c r="V289" s="370"/>
      <c r="W289" s="370"/>
      <c r="X289" s="370"/>
      <c r="Y289" s="371"/>
      <c r="Z289" s="185"/>
    </row>
    <row r="290" spans="1:26" ht="19.899999999999999" customHeight="1" x14ac:dyDescent="0.15">
      <c r="B290" s="185"/>
      <c r="E290" s="348" t="s">
        <v>339</v>
      </c>
      <c r="F290" s="349"/>
      <c r="G290" s="350" t="s">
        <v>501</v>
      </c>
      <c r="H290" s="351" t="s">
        <v>340</v>
      </c>
      <c r="I290" s="351"/>
      <c r="J290" s="351"/>
      <c r="K290" s="351"/>
      <c r="L290" s="351"/>
      <c r="M290" s="351"/>
      <c r="N290" s="4"/>
      <c r="O290" s="367"/>
      <c r="P290" s="367"/>
      <c r="Q290" s="367"/>
      <c r="R290" s="367"/>
      <c r="S290" s="367"/>
      <c r="T290" s="367"/>
      <c r="U290" s="353" t="s">
        <v>146</v>
      </c>
      <c r="V290" s="353"/>
      <c r="W290" s="353"/>
      <c r="X290" s="353"/>
      <c r="Y290" s="354"/>
      <c r="Z290" s="185"/>
    </row>
    <row r="291" spans="1:26" ht="20.100000000000001" customHeight="1" x14ac:dyDescent="0.15">
      <c r="B291" s="185"/>
      <c r="E291" s="355"/>
      <c r="F291" s="356"/>
      <c r="G291" s="350" t="s">
        <v>502</v>
      </c>
      <c r="H291" s="357" t="s">
        <v>341</v>
      </c>
      <c r="I291" s="357"/>
      <c r="J291" s="357"/>
      <c r="K291" s="357"/>
      <c r="L291" s="357"/>
      <c r="M291" s="357"/>
      <c r="N291" s="5"/>
      <c r="O291" s="368"/>
      <c r="P291" s="368"/>
      <c r="Q291" s="368"/>
      <c r="R291" s="368"/>
      <c r="S291" s="368"/>
      <c r="T291" s="368"/>
      <c r="U291" s="359" t="s">
        <v>147</v>
      </c>
      <c r="V291" s="359"/>
      <c r="W291" s="359"/>
      <c r="X291" s="359"/>
      <c r="Y291" s="360"/>
      <c r="Z291" s="185"/>
    </row>
    <row r="292" spans="1:26" ht="20.100000000000001" customHeight="1" x14ac:dyDescent="0.15">
      <c r="B292" s="185"/>
      <c r="E292" s="355"/>
      <c r="F292" s="356"/>
      <c r="G292" s="350" t="s">
        <v>503</v>
      </c>
      <c r="H292" s="357" t="s">
        <v>342</v>
      </c>
      <c r="I292" s="357"/>
      <c r="J292" s="357"/>
      <c r="K292" s="357"/>
      <c r="L292" s="357"/>
      <c r="M292" s="357"/>
      <c r="N292" s="5"/>
      <c r="O292" s="368"/>
      <c r="P292" s="368"/>
      <c r="Q292" s="368"/>
      <c r="R292" s="368"/>
      <c r="S292" s="368"/>
      <c r="T292" s="368"/>
      <c r="U292" s="359" t="s">
        <v>428</v>
      </c>
      <c r="V292" s="359"/>
      <c r="W292" s="359"/>
      <c r="X292" s="359"/>
      <c r="Y292" s="360"/>
      <c r="Z292" s="185"/>
    </row>
    <row r="293" spans="1:26" ht="20.100000000000001" customHeight="1" x14ac:dyDescent="0.15">
      <c r="B293" s="185"/>
      <c r="E293" s="355"/>
      <c r="F293" s="356"/>
      <c r="G293" s="350" t="s">
        <v>504</v>
      </c>
      <c r="H293" s="357" t="s">
        <v>343</v>
      </c>
      <c r="I293" s="357"/>
      <c r="J293" s="357"/>
      <c r="K293" s="357"/>
      <c r="L293" s="357"/>
      <c r="M293" s="357"/>
      <c r="N293" s="5"/>
      <c r="O293" s="368"/>
      <c r="P293" s="368"/>
      <c r="Q293" s="368"/>
      <c r="R293" s="368"/>
      <c r="S293" s="368"/>
      <c r="T293" s="368"/>
      <c r="U293" s="359" t="s">
        <v>429</v>
      </c>
      <c r="V293" s="359"/>
      <c r="W293" s="359"/>
      <c r="X293" s="359"/>
      <c r="Y293" s="360"/>
      <c r="Z293" s="185"/>
    </row>
    <row r="294" spans="1:26" ht="30" customHeight="1" x14ac:dyDescent="0.15">
      <c r="A294" s="347">
        <f>IFERROR(IF(AND($N294="○",TRIM($O294)=""),1001,0),3)</f>
        <v>0</v>
      </c>
      <c r="B294" s="185"/>
      <c r="E294" s="355"/>
      <c r="F294" s="356"/>
      <c r="G294" s="350" t="s">
        <v>505</v>
      </c>
      <c r="H294" s="357" t="s">
        <v>344</v>
      </c>
      <c r="I294" s="357"/>
      <c r="J294" s="357"/>
      <c r="K294" s="357"/>
      <c r="L294" s="357"/>
      <c r="M294" s="357"/>
      <c r="N294" s="5"/>
      <c r="O294" s="18"/>
      <c r="P294" s="19"/>
      <c r="Q294" s="19"/>
      <c r="R294" s="19"/>
      <c r="S294" s="19"/>
      <c r="T294" s="20"/>
      <c r="U294" s="359" t="s">
        <v>430</v>
      </c>
      <c r="V294" s="359"/>
      <c r="W294" s="359"/>
      <c r="X294" s="359"/>
      <c r="Y294" s="360"/>
      <c r="Z294" s="185"/>
    </row>
    <row r="295" spans="1:26" ht="19.899999999999999" customHeight="1" x14ac:dyDescent="0.15">
      <c r="B295" s="185"/>
      <c r="E295" s="361"/>
      <c r="F295" s="362"/>
      <c r="G295" s="363" t="s">
        <v>506</v>
      </c>
      <c r="H295" s="364" t="s">
        <v>345</v>
      </c>
      <c r="I295" s="364"/>
      <c r="J295" s="364"/>
      <c r="K295" s="364"/>
      <c r="L295" s="364"/>
      <c r="M295" s="364"/>
      <c r="N295" s="6"/>
      <c r="O295" s="373"/>
      <c r="P295" s="373"/>
      <c r="Q295" s="373"/>
      <c r="R295" s="373"/>
      <c r="S295" s="373"/>
      <c r="T295" s="373"/>
      <c r="U295" s="365" t="s">
        <v>148</v>
      </c>
      <c r="V295" s="365"/>
      <c r="W295" s="365"/>
      <c r="X295" s="365"/>
      <c r="Y295" s="366"/>
      <c r="Z295" s="185"/>
    </row>
    <row r="296" spans="1:26" ht="19.899999999999999" customHeight="1" x14ac:dyDescent="0.15">
      <c r="B296" s="185"/>
      <c r="E296" s="348" t="s">
        <v>346</v>
      </c>
      <c r="F296" s="349"/>
      <c r="G296" s="350" t="s">
        <v>507</v>
      </c>
      <c r="H296" s="380" t="s">
        <v>347</v>
      </c>
      <c r="I296" s="380"/>
      <c r="J296" s="380"/>
      <c r="K296" s="380"/>
      <c r="L296" s="380"/>
      <c r="M296" s="380"/>
      <c r="N296" s="4"/>
      <c r="O296" s="367"/>
      <c r="P296" s="367"/>
      <c r="Q296" s="367"/>
      <c r="R296" s="367"/>
      <c r="S296" s="367"/>
      <c r="T296" s="367"/>
      <c r="U296" s="353" t="s">
        <v>431</v>
      </c>
      <c r="V296" s="353"/>
      <c r="W296" s="353"/>
      <c r="X296" s="353"/>
      <c r="Y296" s="354"/>
      <c r="Z296" s="185"/>
    </row>
    <row r="297" spans="1:26" ht="30" customHeight="1" x14ac:dyDescent="0.15">
      <c r="B297" s="185"/>
      <c r="E297" s="355"/>
      <c r="F297" s="356"/>
      <c r="G297" s="350" t="s">
        <v>508</v>
      </c>
      <c r="H297" s="372" t="s">
        <v>348</v>
      </c>
      <c r="I297" s="372"/>
      <c r="J297" s="372"/>
      <c r="K297" s="372"/>
      <c r="L297" s="372"/>
      <c r="M297" s="372"/>
      <c r="N297" s="5"/>
      <c r="O297" s="368"/>
      <c r="P297" s="368"/>
      <c r="Q297" s="368"/>
      <c r="R297" s="368"/>
      <c r="S297" s="368"/>
      <c r="T297" s="368"/>
      <c r="U297" s="359" t="s">
        <v>432</v>
      </c>
      <c r="V297" s="359"/>
      <c r="W297" s="359"/>
      <c r="X297" s="359"/>
      <c r="Y297" s="360"/>
      <c r="Z297" s="185"/>
    </row>
    <row r="298" spans="1:26" ht="19.899999999999999" customHeight="1" x14ac:dyDescent="0.15">
      <c r="B298" s="185"/>
      <c r="E298" s="355"/>
      <c r="F298" s="356"/>
      <c r="G298" s="350" t="s">
        <v>509</v>
      </c>
      <c r="H298" s="372" t="s">
        <v>349</v>
      </c>
      <c r="I298" s="372"/>
      <c r="J298" s="372"/>
      <c r="K298" s="372"/>
      <c r="L298" s="372"/>
      <c r="M298" s="372"/>
      <c r="N298" s="5"/>
      <c r="O298" s="368"/>
      <c r="P298" s="368"/>
      <c r="Q298" s="368"/>
      <c r="R298" s="368"/>
      <c r="S298" s="368"/>
      <c r="T298" s="368"/>
      <c r="U298" s="359" t="s">
        <v>433</v>
      </c>
      <c r="V298" s="359"/>
      <c r="W298" s="359"/>
      <c r="X298" s="359"/>
      <c r="Y298" s="360"/>
      <c r="Z298" s="185"/>
    </row>
    <row r="299" spans="1:26" ht="19.899999999999999" customHeight="1" x14ac:dyDescent="0.15">
      <c r="B299" s="185"/>
      <c r="E299" s="355"/>
      <c r="F299" s="356"/>
      <c r="G299" s="350" t="s">
        <v>510</v>
      </c>
      <c r="H299" s="372" t="s">
        <v>350</v>
      </c>
      <c r="I299" s="372"/>
      <c r="J299" s="372"/>
      <c r="K299" s="372"/>
      <c r="L299" s="372"/>
      <c r="M299" s="372"/>
      <c r="N299" s="5"/>
      <c r="O299" s="368"/>
      <c r="P299" s="368"/>
      <c r="Q299" s="368"/>
      <c r="R299" s="368"/>
      <c r="S299" s="368"/>
      <c r="T299" s="368"/>
      <c r="U299" s="359" t="s">
        <v>149</v>
      </c>
      <c r="V299" s="359"/>
      <c r="W299" s="359"/>
      <c r="X299" s="359"/>
      <c r="Y299" s="360"/>
      <c r="Z299" s="185"/>
    </row>
    <row r="300" spans="1:26" ht="19.899999999999999" customHeight="1" x14ac:dyDescent="0.15">
      <c r="B300" s="185"/>
      <c r="E300" s="355"/>
      <c r="F300" s="356"/>
      <c r="G300" s="350" t="s">
        <v>511</v>
      </c>
      <c r="H300" s="372" t="s">
        <v>351</v>
      </c>
      <c r="I300" s="372"/>
      <c r="J300" s="372"/>
      <c r="K300" s="372"/>
      <c r="L300" s="372"/>
      <c r="M300" s="372"/>
      <c r="N300" s="5"/>
      <c r="O300" s="368"/>
      <c r="P300" s="368"/>
      <c r="Q300" s="368"/>
      <c r="R300" s="368"/>
      <c r="S300" s="368"/>
      <c r="T300" s="368"/>
      <c r="U300" s="359" t="s">
        <v>434</v>
      </c>
      <c r="V300" s="359"/>
      <c r="W300" s="359"/>
      <c r="X300" s="359"/>
      <c r="Y300" s="360"/>
      <c r="Z300" s="185"/>
    </row>
    <row r="301" spans="1:26" ht="19.899999999999999" customHeight="1" x14ac:dyDescent="0.15">
      <c r="B301" s="185"/>
      <c r="E301" s="355"/>
      <c r="F301" s="356"/>
      <c r="G301" s="350" t="s">
        <v>512</v>
      </c>
      <c r="H301" s="372" t="s">
        <v>352</v>
      </c>
      <c r="I301" s="372"/>
      <c r="J301" s="372"/>
      <c r="K301" s="372"/>
      <c r="L301" s="372"/>
      <c r="M301" s="372"/>
      <c r="N301" s="5"/>
      <c r="O301" s="368"/>
      <c r="P301" s="368"/>
      <c r="Q301" s="368"/>
      <c r="R301" s="368"/>
      <c r="S301" s="368"/>
      <c r="T301" s="368"/>
      <c r="U301" s="359" t="s">
        <v>435</v>
      </c>
      <c r="V301" s="359"/>
      <c r="W301" s="359"/>
      <c r="X301" s="359"/>
      <c r="Y301" s="360"/>
      <c r="Z301" s="185"/>
    </row>
    <row r="302" spans="1:26" ht="19.899999999999999" customHeight="1" x14ac:dyDescent="0.15">
      <c r="B302" s="185"/>
      <c r="E302" s="355"/>
      <c r="F302" s="356"/>
      <c r="G302" s="350" t="s">
        <v>513</v>
      </c>
      <c r="H302" s="372" t="s">
        <v>353</v>
      </c>
      <c r="I302" s="372"/>
      <c r="J302" s="372"/>
      <c r="K302" s="372"/>
      <c r="L302" s="372"/>
      <c r="M302" s="372"/>
      <c r="N302" s="5"/>
      <c r="O302" s="368"/>
      <c r="P302" s="368"/>
      <c r="Q302" s="368"/>
      <c r="R302" s="368"/>
      <c r="S302" s="368"/>
      <c r="T302" s="368"/>
      <c r="U302" s="359" t="s">
        <v>150</v>
      </c>
      <c r="V302" s="359"/>
      <c r="W302" s="359"/>
      <c r="X302" s="359"/>
      <c r="Y302" s="360"/>
      <c r="Z302" s="185"/>
    </row>
    <row r="303" spans="1:26" ht="19.899999999999999" customHeight="1" x14ac:dyDescent="0.15">
      <c r="B303" s="185"/>
      <c r="E303" s="355"/>
      <c r="F303" s="356"/>
      <c r="G303" s="350" t="s">
        <v>514</v>
      </c>
      <c r="H303" s="372" t="s">
        <v>354</v>
      </c>
      <c r="I303" s="372"/>
      <c r="J303" s="372"/>
      <c r="K303" s="372"/>
      <c r="L303" s="372"/>
      <c r="M303" s="372"/>
      <c r="N303" s="5"/>
      <c r="O303" s="368"/>
      <c r="P303" s="368"/>
      <c r="Q303" s="368"/>
      <c r="R303" s="368"/>
      <c r="S303" s="368"/>
      <c r="T303" s="368"/>
      <c r="U303" s="359" t="s">
        <v>354</v>
      </c>
      <c r="V303" s="359"/>
      <c r="W303" s="359"/>
      <c r="X303" s="359"/>
      <c r="Y303" s="360"/>
      <c r="Z303" s="185"/>
    </row>
    <row r="304" spans="1:26" ht="20.100000000000001" customHeight="1" x14ac:dyDescent="0.15">
      <c r="B304" s="185"/>
      <c r="E304" s="355"/>
      <c r="F304" s="356"/>
      <c r="G304" s="350" t="s">
        <v>515</v>
      </c>
      <c r="H304" s="372" t="s">
        <v>355</v>
      </c>
      <c r="I304" s="372"/>
      <c r="J304" s="372"/>
      <c r="K304" s="372"/>
      <c r="L304" s="372"/>
      <c r="M304" s="372"/>
      <c r="N304" s="5"/>
      <c r="O304" s="368"/>
      <c r="P304" s="368"/>
      <c r="Q304" s="368"/>
      <c r="R304" s="368"/>
      <c r="S304" s="368"/>
      <c r="T304" s="368"/>
      <c r="U304" s="359" t="s">
        <v>151</v>
      </c>
      <c r="V304" s="359"/>
      <c r="W304" s="359"/>
      <c r="X304" s="359"/>
      <c r="Y304" s="360"/>
      <c r="Z304" s="185"/>
    </row>
    <row r="305" spans="1:26" ht="19.899999999999999" customHeight="1" x14ac:dyDescent="0.15">
      <c r="B305" s="185"/>
      <c r="E305" s="355"/>
      <c r="F305" s="356"/>
      <c r="G305" s="350" t="s">
        <v>516</v>
      </c>
      <c r="H305" s="357" t="s">
        <v>356</v>
      </c>
      <c r="I305" s="357"/>
      <c r="J305" s="357"/>
      <c r="K305" s="357"/>
      <c r="L305" s="357"/>
      <c r="M305" s="357"/>
      <c r="N305" s="5"/>
      <c r="O305" s="368"/>
      <c r="P305" s="368"/>
      <c r="Q305" s="368"/>
      <c r="R305" s="368"/>
      <c r="S305" s="368"/>
      <c r="T305" s="368"/>
      <c r="U305" s="359" t="s">
        <v>152</v>
      </c>
      <c r="V305" s="359"/>
      <c r="W305" s="359"/>
      <c r="X305" s="359"/>
      <c r="Y305" s="360"/>
      <c r="Z305" s="185"/>
    </row>
    <row r="306" spans="1:26" ht="30" customHeight="1" x14ac:dyDescent="0.15">
      <c r="A306" s="347">
        <f>IFERROR(IF(AND($N306="○",TRIM($O306)=""),1001,0),3)</f>
        <v>0</v>
      </c>
      <c r="B306" s="185"/>
      <c r="E306" s="361"/>
      <c r="F306" s="362"/>
      <c r="G306" s="363" t="s">
        <v>517</v>
      </c>
      <c r="H306" s="364" t="s">
        <v>305</v>
      </c>
      <c r="I306" s="364"/>
      <c r="J306" s="364"/>
      <c r="K306" s="364"/>
      <c r="L306" s="364"/>
      <c r="M306" s="364"/>
      <c r="N306" s="6"/>
      <c r="O306" s="12"/>
      <c r="P306" s="13"/>
      <c r="Q306" s="13"/>
      <c r="R306" s="13"/>
      <c r="S306" s="13"/>
      <c r="T306" s="14"/>
      <c r="U306" s="370"/>
      <c r="V306" s="370"/>
      <c r="W306" s="370"/>
      <c r="X306" s="370"/>
      <c r="Y306" s="371"/>
      <c r="Z306" s="185"/>
    </row>
    <row r="307" spans="1:26" ht="30" customHeight="1" x14ac:dyDescent="0.15">
      <c r="B307" s="185"/>
      <c r="E307" s="348" t="s">
        <v>357</v>
      </c>
      <c r="F307" s="349"/>
      <c r="G307" s="350" t="s">
        <v>518</v>
      </c>
      <c r="H307" s="351" t="s">
        <v>358</v>
      </c>
      <c r="I307" s="351"/>
      <c r="J307" s="351"/>
      <c r="K307" s="351"/>
      <c r="L307" s="351"/>
      <c r="M307" s="351"/>
      <c r="N307" s="4"/>
      <c r="O307" s="367"/>
      <c r="P307" s="367"/>
      <c r="Q307" s="367"/>
      <c r="R307" s="367"/>
      <c r="S307" s="367"/>
      <c r="T307" s="367"/>
      <c r="U307" s="353" t="s">
        <v>153</v>
      </c>
      <c r="V307" s="353"/>
      <c r="W307" s="353"/>
      <c r="X307" s="353"/>
      <c r="Y307" s="354"/>
      <c r="Z307" s="185"/>
    </row>
    <row r="308" spans="1:26" ht="30" customHeight="1" x14ac:dyDescent="0.15">
      <c r="B308" s="185"/>
      <c r="E308" s="355"/>
      <c r="F308" s="356"/>
      <c r="G308" s="350" t="s">
        <v>519</v>
      </c>
      <c r="H308" s="357" t="s">
        <v>359</v>
      </c>
      <c r="I308" s="357"/>
      <c r="J308" s="357"/>
      <c r="K308" s="357"/>
      <c r="L308" s="357"/>
      <c r="M308" s="357"/>
      <c r="N308" s="5"/>
      <c r="O308" s="368"/>
      <c r="P308" s="368"/>
      <c r="Q308" s="368"/>
      <c r="R308" s="368"/>
      <c r="S308" s="368"/>
      <c r="T308" s="368"/>
      <c r="U308" s="359" t="s">
        <v>154</v>
      </c>
      <c r="V308" s="359"/>
      <c r="W308" s="359"/>
      <c r="X308" s="359"/>
      <c r="Y308" s="360"/>
      <c r="Z308" s="185"/>
    </row>
    <row r="309" spans="1:26" ht="19.899999999999999" customHeight="1" x14ac:dyDescent="0.15">
      <c r="B309" s="185"/>
      <c r="E309" s="361"/>
      <c r="F309" s="362"/>
      <c r="G309" s="363" t="s">
        <v>520</v>
      </c>
      <c r="H309" s="364" t="s">
        <v>360</v>
      </c>
      <c r="I309" s="364"/>
      <c r="J309" s="364"/>
      <c r="K309" s="364"/>
      <c r="L309" s="364"/>
      <c r="M309" s="364"/>
      <c r="N309" s="6"/>
      <c r="O309" s="373"/>
      <c r="P309" s="373"/>
      <c r="Q309" s="373"/>
      <c r="R309" s="373"/>
      <c r="S309" s="373"/>
      <c r="T309" s="373"/>
      <c r="U309" s="365" t="s">
        <v>436</v>
      </c>
      <c r="V309" s="365"/>
      <c r="W309" s="365"/>
      <c r="X309" s="365"/>
      <c r="Y309" s="366"/>
      <c r="Z309" s="185"/>
    </row>
    <row r="310" spans="1:26" ht="19.899999999999999" customHeight="1" x14ac:dyDescent="0.15">
      <c r="B310" s="185"/>
      <c r="E310" s="348" t="s">
        <v>361</v>
      </c>
      <c r="F310" s="349"/>
      <c r="G310" s="350" t="s">
        <v>521</v>
      </c>
      <c r="H310" s="351" t="s">
        <v>362</v>
      </c>
      <c r="I310" s="351"/>
      <c r="J310" s="351"/>
      <c r="K310" s="351"/>
      <c r="L310" s="351"/>
      <c r="M310" s="351"/>
      <c r="N310" s="4"/>
      <c r="O310" s="367"/>
      <c r="P310" s="367"/>
      <c r="Q310" s="367"/>
      <c r="R310" s="367"/>
      <c r="S310" s="367"/>
      <c r="T310" s="367"/>
      <c r="U310" s="353" t="s">
        <v>155</v>
      </c>
      <c r="V310" s="353"/>
      <c r="W310" s="353"/>
      <c r="X310" s="353"/>
      <c r="Y310" s="354"/>
      <c r="Z310" s="185"/>
    </row>
    <row r="311" spans="1:26" ht="19.899999999999999" customHeight="1" x14ac:dyDescent="0.15">
      <c r="B311" s="185"/>
      <c r="E311" s="355"/>
      <c r="F311" s="356"/>
      <c r="G311" s="350" t="s">
        <v>522</v>
      </c>
      <c r="H311" s="357" t="s">
        <v>363</v>
      </c>
      <c r="I311" s="357"/>
      <c r="J311" s="357"/>
      <c r="K311" s="357"/>
      <c r="L311" s="357"/>
      <c r="M311" s="357"/>
      <c r="N311" s="5"/>
      <c r="O311" s="368"/>
      <c r="P311" s="368"/>
      <c r="Q311" s="368"/>
      <c r="R311" s="368"/>
      <c r="S311" s="368"/>
      <c r="T311" s="368"/>
      <c r="U311" s="359" t="s">
        <v>156</v>
      </c>
      <c r="V311" s="359"/>
      <c r="W311" s="359"/>
      <c r="X311" s="359"/>
      <c r="Y311" s="360"/>
      <c r="Z311" s="185"/>
    </row>
    <row r="312" spans="1:26" ht="19.899999999999999" customHeight="1" x14ac:dyDescent="0.15">
      <c r="B312" s="185"/>
      <c r="E312" s="355"/>
      <c r="F312" s="356"/>
      <c r="G312" s="350" t="s">
        <v>523</v>
      </c>
      <c r="H312" s="357" t="s">
        <v>364</v>
      </c>
      <c r="I312" s="357"/>
      <c r="J312" s="357"/>
      <c r="K312" s="357"/>
      <c r="L312" s="357"/>
      <c r="M312" s="357"/>
      <c r="N312" s="5"/>
      <c r="O312" s="368"/>
      <c r="P312" s="368"/>
      <c r="Q312" s="368"/>
      <c r="R312" s="368"/>
      <c r="S312" s="368"/>
      <c r="T312" s="368"/>
      <c r="U312" s="359" t="s">
        <v>183</v>
      </c>
      <c r="V312" s="359"/>
      <c r="W312" s="359"/>
      <c r="X312" s="359"/>
      <c r="Y312" s="360"/>
      <c r="Z312" s="185"/>
    </row>
    <row r="313" spans="1:26" ht="30" customHeight="1" x14ac:dyDescent="0.15">
      <c r="A313" s="347">
        <f>IFERROR(IF(AND($N313="○",TRIM($O313)=""),1001,0),3)</f>
        <v>0</v>
      </c>
      <c r="B313" s="185"/>
      <c r="E313" s="361"/>
      <c r="F313" s="362"/>
      <c r="G313" s="363" t="s">
        <v>524</v>
      </c>
      <c r="H313" s="364" t="s">
        <v>305</v>
      </c>
      <c r="I313" s="364"/>
      <c r="J313" s="364"/>
      <c r="K313" s="364"/>
      <c r="L313" s="364"/>
      <c r="M313" s="364"/>
      <c r="N313" s="6"/>
      <c r="O313" s="12"/>
      <c r="P313" s="13"/>
      <c r="Q313" s="13"/>
      <c r="R313" s="13"/>
      <c r="S313" s="13"/>
      <c r="T313" s="14"/>
      <c r="U313" s="370"/>
      <c r="V313" s="370"/>
      <c r="W313" s="370"/>
      <c r="X313" s="370"/>
      <c r="Y313" s="371"/>
      <c r="Z313" s="185"/>
    </row>
    <row r="314" spans="1:26" ht="19.899999999999999" customHeight="1" x14ac:dyDescent="0.15">
      <c r="B314" s="185"/>
      <c r="E314" s="348" t="s">
        <v>365</v>
      </c>
      <c r="F314" s="349"/>
      <c r="G314" s="350" t="s">
        <v>525</v>
      </c>
      <c r="H314" s="351" t="s">
        <v>366</v>
      </c>
      <c r="I314" s="351"/>
      <c r="J314" s="351"/>
      <c r="K314" s="351"/>
      <c r="L314" s="351"/>
      <c r="M314" s="351"/>
      <c r="N314" s="4"/>
      <c r="O314" s="367"/>
      <c r="P314" s="367"/>
      <c r="Q314" s="367"/>
      <c r="R314" s="367"/>
      <c r="S314" s="367"/>
      <c r="T314" s="367"/>
      <c r="U314" s="353" t="s">
        <v>157</v>
      </c>
      <c r="V314" s="353"/>
      <c r="W314" s="353"/>
      <c r="X314" s="353"/>
      <c r="Y314" s="354"/>
      <c r="Z314" s="185"/>
    </row>
    <row r="315" spans="1:26" ht="30" customHeight="1" x14ac:dyDescent="0.15">
      <c r="B315" s="185"/>
      <c r="E315" s="355"/>
      <c r="F315" s="356"/>
      <c r="G315" s="350" t="s">
        <v>526</v>
      </c>
      <c r="H315" s="357" t="s">
        <v>367</v>
      </c>
      <c r="I315" s="357"/>
      <c r="J315" s="357"/>
      <c r="K315" s="357"/>
      <c r="L315" s="357"/>
      <c r="M315" s="357"/>
      <c r="N315" s="5"/>
      <c r="O315" s="368"/>
      <c r="P315" s="368"/>
      <c r="Q315" s="368"/>
      <c r="R315" s="368"/>
      <c r="S315" s="368"/>
      <c r="T315" s="368"/>
      <c r="U315" s="359" t="s">
        <v>158</v>
      </c>
      <c r="V315" s="359"/>
      <c r="W315" s="359"/>
      <c r="X315" s="359"/>
      <c r="Y315" s="360"/>
      <c r="Z315" s="185"/>
    </row>
    <row r="316" spans="1:26" ht="19.899999999999999" customHeight="1" x14ac:dyDescent="0.15">
      <c r="B316" s="185"/>
      <c r="E316" s="355"/>
      <c r="F316" s="356"/>
      <c r="G316" s="350" t="s">
        <v>527</v>
      </c>
      <c r="H316" s="357" t="s">
        <v>368</v>
      </c>
      <c r="I316" s="357"/>
      <c r="J316" s="357"/>
      <c r="K316" s="357"/>
      <c r="L316" s="357"/>
      <c r="M316" s="357"/>
      <c r="N316" s="5"/>
      <c r="O316" s="368"/>
      <c r="P316" s="368"/>
      <c r="Q316" s="368"/>
      <c r="R316" s="368"/>
      <c r="S316" s="368"/>
      <c r="T316" s="368"/>
      <c r="U316" s="359" t="s">
        <v>437</v>
      </c>
      <c r="V316" s="359"/>
      <c r="W316" s="359"/>
      <c r="X316" s="359"/>
      <c r="Y316" s="360"/>
      <c r="Z316" s="185"/>
    </row>
    <row r="317" spans="1:26" ht="30" customHeight="1" x14ac:dyDescent="0.15">
      <c r="A317" s="347">
        <f>IFERROR(IF(AND($N317="○",TRIM($O317)=""),1001,0),3)</f>
        <v>0</v>
      </c>
      <c r="B317" s="185"/>
      <c r="E317" s="361"/>
      <c r="F317" s="362"/>
      <c r="G317" s="363" t="s">
        <v>528</v>
      </c>
      <c r="H317" s="364" t="s">
        <v>305</v>
      </c>
      <c r="I317" s="364"/>
      <c r="J317" s="364"/>
      <c r="K317" s="364"/>
      <c r="L317" s="364"/>
      <c r="M317" s="364"/>
      <c r="N317" s="6"/>
      <c r="O317" s="12"/>
      <c r="P317" s="13"/>
      <c r="Q317" s="13"/>
      <c r="R317" s="13"/>
      <c r="S317" s="13"/>
      <c r="T317" s="14"/>
      <c r="U317" s="370"/>
      <c r="V317" s="370"/>
      <c r="W317" s="370"/>
      <c r="X317" s="370"/>
      <c r="Y317" s="371"/>
      <c r="Z317" s="185"/>
    </row>
    <row r="318" spans="1:26" ht="20.100000000000001" customHeight="1" x14ac:dyDescent="0.15">
      <c r="B318" s="185"/>
      <c r="E318" s="381" t="s">
        <v>369</v>
      </c>
      <c r="F318" s="382"/>
      <c r="G318" s="383" t="s">
        <v>529</v>
      </c>
      <c r="H318" s="384" t="s">
        <v>370</v>
      </c>
      <c r="I318" s="384"/>
      <c r="J318" s="384"/>
      <c r="K318" s="384"/>
      <c r="L318" s="384"/>
      <c r="M318" s="384"/>
      <c r="N318" s="7"/>
      <c r="O318" s="385"/>
      <c r="P318" s="385"/>
      <c r="Q318" s="385"/>
      <c r="R318" s="385"/>
      <c r="S318" s="385"/>
      <c r="T318" s="385"/>
      <c r="U318" s="386" t="s">
        <v>438</v>
      </c>
      <c r="V318" s="386"/>
      <c r="W318" s="386"/>
      <c r="X318" s="386"/>
      <c r="Y318" s="387"/>
      <c r="Z318" s="185"/>
    </row>
    <row r="319" spans="1:26" ht="20.100000000000001" customHeight="1" x14ac:dyDescent="0.15">
      <c r="B319" s="185"/>
      <c r="E319" s="355"/>
      <c r="F319" s="356"/>
      <c r="G319" s="350" t="s">
        <v>530</v>
      </c>
      <c r="H319" s="357" t="s">
        <v>371</v>
      </c>
      <c r="I319" s="357"/>
      <c r="J319" s="357"/>
      <c r="K319" s="357"/>
      <c r="L319" s="357"/>
      <c r="M319" s="357"/>
      <c r="N319" s="5"/>
      <c r="O319" s="368"/>
      <c r="P319" s="368"/>
      <c r="Q319" s="368"/>
      <c r="R319" s="368"/>
      <c r="S319" s="368"/>
      <c r="T319" s="368"/>
      <c r="U319" s="359" t="s">
        <v>159</v>
      </c>
      <c r="V319" s="359"/>
      <c r="W319" s="359"/>
      <c r="X319" s="359"/>
      <c r="Y319" s="360"/>
      <c r="Z319" s="185"/>
    </row>
    <row r="320" spans="1:26" ht="19.899999999999999" customHeight="1" x14ac:dyDescent="0.15">
      <c r="B320" s="185"/>
      <c r="E320" s="355"/>
      <c r="F320" s="356"/>
      <c r="G320" s="350" t="s">
        <v>531</v>
      </c>
      <c r="H320" s="357" t="s">
        <v>372</v>
      </c>
      <c r="I320" s="357"/>
      <c r="J320" s="357"/>
      <c r="K320" s="357"/>
      <c r="L320" s="357"/>
      <c r="M320" s="357"/>
      <c r="N320" s="5"/>
      <c r="O320" s="368"/>
      <c r="P320" s="368"/>
      <c r="Q320" s="368"/>
      <c r="R320" s="368"/>
      <c r="S320" s="368"/>
      <c r="T320" s="368"/>
      <c r="U320" s="359" t="s">
        <v>160</v>
      </c>
      <c r="V320" s="359"/>
      <c r="W320" s="359"/>
      <c r="X320" s="359"/>
      <c r="Y320" s="360"/>
      <c r="Z320" s="185"/>
    </row>
    <row r="321" spans="1:26" ht="30" customHeight="1" x14ac:dyDescent="0.15">
      <c r="B321" s="185"/>
      <c r="E321" s="355"/>
      <c r="F321" s="356"/>
      <c r="G321" s="350" t="s">
        <v>532</v>
      </c>
      <c r="H321" s="357" t="s">
        <v>373</v>
      </c>
      <c r="I321" s="357"/>
      <c r="J321" s="357"/>
      <c r="K321" s="357"/>
      <c r="L321" s="357"/>
      <c r="M321" s="357"/>
      <c r="N321" s="5"/>
      <c r="O321" s="368"/>
      <c r="P321" s="368"/>
      <c r="Q321" s="368"/>
      <c r="R321" s="368"/>
      <c r="S321" s="368"/>
      <c r="T321" s="368"/>
      <c r="U321" s="359" t="s">
        <v>161</v>
      </c>
      <c r="V321" s="359"/>
      <c r="W321" s="359"/>
      <c r="X321" s="359"/>
      <c r="Y321" s="360"/>
      <c r="Z321" s="185"/>
    </row>
    <row r="322" spans="1:26" ht="30" customHeight="1" x14ac:dyDescent="0.15">
      <c r="B322" s="185"/>
      <c r="E322" s="355"/>
      <c r="F322" s="356"/>
      <c r="G322" s="350" t="s">
        <v>533</v>
      </c>
      <c r="H322" s="357" t="s">
        <v>374</v>
      </c>
      <c r="I322" s="357"/>
      <c r="J322" s="357"/>
      <c r="K322" s="357"/>
      <c r="L322" s="357"/>
      <c r="M322" s="357"/>
      <c r="N322" s="5"/>
      <c r="O322" s="368"/>
      <c r="P322" s="368"/>
      <c r="Q322" s="368"/>
      <c r="R322" s="368"/>
      <c r="S322" s="368"/>
      <c r="T322" s="368"/>
      <c r="U322" s="359" t="s">
        <v>162</v>
      </c>
      <c r="V322" s="359"/>
      <c r="W322" s="359"/>
      <c r="X322" s="359"/>
      <c r="Y322" s="360"/>
      <c r="Z322" s="185"/>
    </row>
    <row r="323" spans="1:26" ht="19.899999999999999" customHeight="1" x14ac:dyDescent="0.15">
      <c r="B323" s="185"/>
      <c r="E323" s="355"/>
      <c r="F323" s="356"/>
      <c r="G323" s="350" t="s">
        <v>534</v>
      </c>
      <c r="H323" s="357" t="s">
        <v>375</v>
      </c>
      <c r="I323" s="357"/>
      <c r="J323" s="357"/>
      <c r="K323" s="357"/>
      <c r="L323" s="357"/>
      <c r="M323" s="357"/>
      <c r="N323" s="5"/>
      <c r="O323" s="368"/>
      <c r="P323" s="368"/>
      <c r="Q323" s="368"/>
      <c r="R323" s="368"/>
      <c r="S323" s="368"/>
      <c r="T323" s="368"/>
      <c r="U323" s="359" t="s">
        <v>163</v>
      </c>
      <c r="V323" s="359"/>
      <c r="W323" s="359"/>
      <c r="X323" s="359"/>
      <c r="Y323" s="360"/>
      <c r="Z323" s="185"/>
    </row>
    <row r="324" spans="1:26" ht="30" customHeight="1" x14ac:dyDescent="0.15">
      <c r="A324" s="347">
        <f>IFERROR(IF(AND($N324="○",TRIM($O324)=""),1001,0),3)</f>
        <v>0</v>
      </c>
      <c r="B324" s="185"/>
      <c r="E324" s="361"/>
      <c r="F324" s="362"/>
      <c r="G324" s="363" t="s">
        <v>535</v>
      </c>
      <c r="H324" s="364" t="s">
        <v>305</v>
      </c>
      <c r="I324" s="364"/>
      <c r="J324" s="364"/>
      <c r="K324" s="364"/>
      <c r="L324" s="364"/>
      <c r="M324" s="364"/>
      <c r="N324" s="6"/>
      <c r="O324" s="12"/>
      <c r="P324" s="13"/>
      <c r="Q324" s="13"/>
      <c r="R324" s="13"/>
      <c r="S324" s="13"/>
      <c r="T324" s="14"/>
      <c r="U324" s="370"/>
      <c r="V324" s="370"/>
      <c r="W324" s="370"/>
      <c r="X324" s="370"/>
      <c r="Y324" s="371"/>
      <c r="Z324" s="185"/>
    </row>
    <row r="325" spans="1:26" ht="20.100000000000001" customHeight="1" x14ac:dyDescent="0.15">
      <c r="B325" s="185"/>
      <c r="E325" s="381" t="s">
        <v>376</v>
      </c>
      <c r="F325" s="382"/>
      <c r="G325" s="383" t="s">
        <v>536</v>
      </c>
      <c r="H325" s="384" t="s">
        <v>377</v>
      </c>
      <c r="I325" s="384"/>
      <c r="J325" s="384"/>
      <c r="K325" s="384"/>
      <c r="L325" s="384"/>
      <c r="M325" s="384"/>
      <c r="N325" s="7"/>
      <c r="O325" s="385"/>
      <c r="P325" s="385"/>
      <c r="Q325" s="385"/>
      <c r="R325" s="385"/>
      <c r="S325" s="385"/>
      <c r="T325" s="385"/>
      <c r="U325" s="386" t="s">
        <v>164</v>
      </c>
      <c r="V325" s="386"/>
      <c r="W325" s="386"/>
      <c r="X325" s="386"/>
      <c r="Y325" s="387"/>
      <c r="Z325" s="185"/>
    </row>
    <row r="326" spans="1:26" ht="30" customHeight="1" x14ac:dyDescent="0.15">
      <c r="B326" s="185"/>
      <c r="E326" s="355"/>
      <c r="F326" s="356"/>
      <c r="G326" s="350" t="s">
        <v>537</v>
      </c>
      <c r="H326" s="357" t="s">
        <v>378</v>
      </c>
      <c r="I326" s="357"/>
      <c r="J326" s="357"/>
      <c r="K326" s="357"/>
      <c r="L326" s="357"/>
      <c r="M326" s="357"/>
      <c r="N326" s="5"/>
      <c r="O326" s="368"/>
      <c r="P326" s="368"/>
      <c r="Q326" s="368"/>
      <c r="R326" s="368"/>
      <c r="S326" s="368"/>
      <c r="T326" s="368"/>
      <c r="U326" s="359" t="s">
        <v>165</v>
      </c>
      <c r="V326" s="359"/>
      <c r="W326" s="359"/>
      <c r="X326" s="359"/>
      <c r="Y326" s="360"/>
      <c r="Z326" s="185"/>
    </row>
    <row r="327" spans="1:26" ht="19.899999999999999" customHeight="1" x14ac:dyDescent="0.15">
      <c r="B327" s="185"/>
      <c r="E327" s="355"/>
      <c r="F327" s="356"/>
      <c r="G327" s="350" t="s">
        <v>538</v>
      </c>
      <c r="H327" s="357" t="s">
        <v>379</v>
      </c>
      <c r="I327" s="357"/>
      <c r="J327" s="357"/>
      <c r="K327" s="357"/>
      <c r="L327" s="357"/>
      <c r="M327" s="357"/>
      <c r="N327" s="5"/>
      <c r="O327" s="368"/>
      <c r="P327" s="368"/>
      <c r="Q327" s="368"/>
      <c r="R327" s="368"/>
      <c r="S327" s="368"/>
      <c r="T327" s="368"/>
      <c r="U327" s="359" t="s">
        <v>166</v>
      </c>
      <c r="V327" s="359"/>
      <c r="W327" s="359"/>
      <c r="X327" s="359"/>
      <c r="Y327" s="360"/>
      <c r="Z327" s="185"/>
    </row>
    <row r="328" spans="1:26" ht="30" customHeight="1" x14ac:dyDescent="0.15">
      <c r="B328" s="185"/>
      <c r="E328" s="355"/>
      <c r="F328" s="356"/>
      <c r="G328" s="350" t="s">
        <v>539</v>
      </c>
      <c r="H328" s="357" t="s">
        <v>380</v>
      </c>
      <c r="I328" s="357"/>
      <c r="J328" s="357"/>
      <c r="K328" s="357"/>
      <c r="L328" s="357"/>
      <c r="M328" s="357"/>
      <c r="N328" s="5"/>
      <c r="O328" s="368"/>
      <c r="P328" s="368"/>
      <c r="Q328" s="368"/>
      <c r="R328" s="368"/>
      <c r="S328" s="368"/>
      <c r="T328" s="368"/>
      <c r="U328" s="359" t="s">
        <v>167</v>
      </c>
      <c r="V328" s="359"/>
      <c r="W328" s="359"/>
      <c r="X328" s="359"/>
      <c r="Y328" s="360"/>
      <c r="Z328" s="185"/>
    </row>
    <row r="329" spans="1:26" ht="30" customHeight="1" x14ac:dyDescent="0.15">
      <c r="B329" s="185"/>
      <c r="E329" s="355"/>
      <c r="F329" s="356"/>
      <c r="G329" s="350" t="s">
        <v>540</v>
      </c>
      <c r="H329" s="357" t="s">
        <v>381</v>
      </c>
      <c r="I329" s="357"/>
      <c r="J329" s="357"/>
      <c r="K329" s="357"/>
      <c r="L329" s="357"/>
      <c r="M329" s="357"/>
      <c r="N329" s="5"/>
      <c r="O329" s="368"/>
      <c r="P329" s="368"/>
      <c r="Q329" s="368"/>
      <c r="R329" s="368"/>
      <c r="S329" s="368"/>
      <c r="T329" s="368"/>
      <c r="U329" s="359" t="s">
        <v>168</v>
      </c>
      <c r="V329" s="359"/>
      <c r="W329" s="359"/>
      <c r="X329" s="359"/>
      <c r="Y329" s="360"/>
      <c r="Z329" s="185"/>
    </row>
    <row r="330" spans="1:26" ht="19.899999999999999" customHeight="1" x14ac:dyDescent="0.15">
      <c r="B330" s="185"/>
      <c r="E330" s="355"/>
      <c r="F330" s="356"/>
      <c r="G330" s="350" t="s">
        <v>541</v>
      </c>
      <c r="H330" s="357" t="s">
        <v>382</v>
      </c>
      <c r="I330" s="357"/>
      <c r="J330" s="357"/>
      <c r="K330" s="357"/>
      <c r="L330" s="357"/>
      <c r="M330" s="357"/>
      <c r="N330" s="5"/>
      <c r="O330" s="368"/>
      <c r="P330" s="368"/>
      <c r="Q330" s="368"/>
      <c r="R330" s="368"/>
      <c r="S330" s="368"/>
      <c r="T330" s="368"/>
      <c r="U330" s="359" t="s">
        <v>169</v>
      </c>
      <c r="V330" s="359"/>
      <c r="W330" s="359"/>
      <c r="X330" s="359"/>
      <c r="Y330" s="360"/>
      <c r="Z330" s="185"/>
    </row>
    <row r="331" spans="1:26" ht="30" customHeight="1" x14ac:dyDescent="0.15">
      <c r="A331" s="347">
        <f>IFERROR(IF(AND($N331="○",TRIM($O331)=""),1001,0),3)</f>
        <v>0</v>
      </c>
      <c r="B331" s="185"/>
      <c r="E331" s="361"/>
      <c r="F331" s="362"/>
      <c r="G331" s="363" t="s">
        <v>542</v>
      </c>
      <c r="H331" s="364" t="s">
        <v>305</v>
      </c>
      <c r="I331" s="364"/>
      <c r="J331" s="364"/>
      <c r="K331" s="364"/>
      <c r="L331" s="364"/>
      <c r="M331" s="364"/>
      <c r="N331" s="6"/>
      <c r="O331" s="12"/>
      <c r="P331" s="13"/>
      <c r="Q331" s="13"/>
      <c r="R331" s="13"/>
      <c r="S331" s="13"/>
      <c r="T331" s="14"/>
      <c r="U331" s="370"/>
      <c r="V331" s="370"/>
      <c r="W331" s="370"/>
      <c r="X331" s="370"/>
      <c r="Y331" s="371"/>
      <c r="Z331" s="185"/>
    </row>
    <row r="332" spans="1:26" ht="30" customHeight="1" x14ac:dyDescent="0.15">
      <c r="B332" s="185"/>
      <c r="E332" s="388" t="s">
        <v>383</v>
      </c>
      <c r="F332" s="389"/>
      <c r="G332" s="390" t="s">
        <v>543</v>
      </c>
      <c r="H332" s="391" t="s">
        <v>383</v>
      </c>
      <c r="I332" s="391"/>
      <c r="J332" s="391"/>
      <c r="K332" s="391"/>
      <c r="L332" s="391"/>
      <c r="M332" s="391"/>
      <c r="N332" s="8"/>
      <c r="O332" s="392"/>
      <c r="P332" s="392"/>
      <c r="Q332" s="392"/>
      <c r="R332" s="392"/>
      <c r="S332" s="392"/>
      <c r="T332" s="392"/>
      <c r="U332" s="393" t="s">
        <v>170</v>
      </c>
      <c r="V332" s="393"/>
      <c r="W332" s="393"/>
      <c r="X332" s="393"/>
      <c r="Y332" s="394"/>
      <c r="Z332" s="185"/>
    </row>
    <row r="333" spans="1:26" ht="19.899999999999999" customHeight="1" x14ac:dyDescent="0.15">
      <c r="B333" s="185"/>
      <c r="E333" s="388" t="s">
        <v>384</v>
      </c>
      <c r="F333" s="389"/>
      <c r="G333" s="390" t="s">
        <v>544</v>
      </c>
      <c r="H333" s="391" t="s">
        <v>384</v>
      </c>
      <c r="I333" s="391"/>
      <c r="J333" s="391"/>
      <c r="K333" s="391"/>
      <c r="L333" s="391"/>
      <c r="M333" s="391"/>
      <c r="N333" s="8"/>
      <c r="O333" s="392"/>
      <c r="P333" s="392"/>
      <c r="Q333" s="392"/>
      <c r="R333" s="392"/>
      <c r="S333" s="392"/>
      <c r="T333" s="392"/>
      <c r="U333" s="393" t="s">
        <v>439</v>
      </c>
      <c r="V333" s="393"/>
      <c r="W333" s="393"/>
      <c r="X333" s="393"/>
      <c r="Y333" s="394"/>
      <c r="Z333" s="185"/>
    </row>
    <row r="334" spans="1:26" ht="19.899999999999999" customHeight="1" x14ac:dyDescent="0.15">
      <c r="B334" s="185"/>
      <c r="E334" s="348" t="s">
        <v>385</v>
      </c>
      <c r="F334" s="349"/>
      <c r="G334" s="350" t="s">
        <v>545</v>
      </c>
      <c r="H334" s="351" t="s">
        <v>386</v>
      </c>
      <c r="I334" s="351"/>
      <c r="J334" s="351"/>
      <c r="K334" s="351"/>
      <c r="L334" s="351"/>
      <c r="M334" s="351"/>
      <c r="N334" s="4"/>
      <c r="O334" s="367"/>
      <c r="P334" s="367"/>
      <c r="Q334" s="367"/>
      <c r="R334" s="367"/>
      <c r="S334" s="367"/>
      <c r="T334" s="367"/>
      <c r="U334" s="353" t="s">
        <v>171</v>
      </c>
      <c r="V334" s="353"/>
      <c r="W334" s="353"/>
      <c r="X334" s="353"/>
      <c r="Y334" s="354"/>
      <c r="Z334" s="185"/>
    </row>
    <row r="335" spans="1:26" ht="20.100000000000001" customHeight="1" x14ac:dyDescent="0.15">
      <c r="B335" s="185"/>
      <c r="E335" s="355"/>
      <c r="F335" s="356"/>
      <c r="G335" s="350" t="s">
        <v>546</v>
      </c>
      <c r="H335" s="357" t="s">
        <v>387</v>
      </c>
      <c r="I335" s="357"/>
      <c r="J335" s="357"/>
      <c r="K335" s="357"/>
      <c r="L335" s="357"/>
      <c r="M335" s="357"/>
      <c r="N335" s="5"/>
      <c r="O335" s="368"/>
      <c r="P335" s="368"/>
      <c r="Q335" s="368"/>
      <c r="R335" s="368"/>
      <c r="S335" s="368"/>
      <c r="T335" s="368"/>
      <c r="U335" s="359" t="s">
        <v>440</v>
      </c>
      <c r="V335" s="359"/>
      <c r="W335" s="359"/>
      <c r="X335" s="359"/>
      <c r="Y335" s="360"/>
      <c r="Z335" s="185"/>
    </row>
    <row r="336" spans="1:26" ht="20.100000000000001" customHeight="1" x14ac:dyDescent="0.15">
      <c r="B336" s="185"/>
      <c r="E336" s="355"/>
      <c r="F336" s="356"/>
      <c r="G336" s="350" t="s">
        <v>547</v>
      </c>
      <c r="H336" s="357" t="s">
        <v>388</v>
      </c>
      <c r="I336" s="357"/>
      <c r="J336" s="357"/>
      <c r="K336" s="357"/>
      <c r="L336" s="357"/>
      <c r="M336" s="357"/>
      <c r="N336" s="5"/>
      <c r="O336" s="368"/>
      <c r="P336" s="368"/>
      <c r="Q336" s="368"/>
      <c r="R336" s="368"/>
      <c r="S336" s="368"/>
      <c r="T336" s="368"/>
      <c r="U336" s="359" t="s">
        <v>172</v>
      </c>
      <c r="V336" s="359"/>
      <c r="W336" s="359"/>
      <c r="X336" s="359"/>
      <c r="Y336" s="360"/>
      <c r="Z336" s="185"/>
    </row>
    <row r="337" spans="1:26" ht="19.899999999999999" customHeight="1" x14ac:dyDescent="0.15">
      <c r="B337" s="185"/>
      <c r="E337" s="355"/>
      <c r="F337" s="356"/>
      <c r="G337" s="350" t="s">
        <v>548</v>
      </c>
      <c r="H337" s="357" t="s">
        <v>389</v>
      </c>
      <c r="I337" s="357"/>
      <c r="J337" s="357"/>
      <c r="K337" s="357"/>
      <c r="L337" s="357"/>
      <c r="M337" s="357"/>
      <c r="N337" s="5"/>
      <c r="O337" s="368"/>
      <c r="P337" s="368"/>
      <c r="Q337" s="368"/>
      <c r="R337" s="368"/>
      <c r="S337" s="368"/>
      <c r="T337" s="368"/>
      <c r="U337" s="359" t="s">
        <v>173</v>
      </c>
      <c r="V337" s="359"/>
      <c r="W337" s="359"/>
      <c r="X337" s="359"/>
      <c r="Y337" s="360"/>
      <c r="Z337" s="185"/>
    </row>
    <row r="338" spans="1:26" ht="30" customHeight="1" x14ac:dyDescent="0.15">
      <c r="A338" s="347">
        <f>IFERROR(IF(AND($N338="○",TRIM($O338)=""),1001,0),3)</f>
        <v>0</v>
      </c>
      <c r="B338" s="185"/>
      <c r="E338" s="361"/>
      <c r="F338" s="362"/>
      <c r="G338" s="363" t="s">
        <v>549</v>
      </c>
      <c r="H338" s="364" t="s">
        <v>305</v>
      </c>
      <c r="I338" s="364"/>
      <c r="J338" s="364"/>
      <c r="K338" s="364"/>
      <c r="L338" s="364"/>
      <c r="M338" s="364"/>
      <c r="N338" s="6"/>
      <c r="O338" s="12"/>
      <c r="P338" s="13"/>
      <c r="Q338" s="13"/>
      <c r="R338" s="13"/>
      <c r="S338" s="13"/>
      <c r="T338" s="14"/>
      <c r="U338" s="370"/>
      <c r="V338" s="370"/>
      <c r="W338" s="370"/>
      <c r="X338" s="370"/>
      <c r="Y338" s="371"/>
      <c r="Z338" s="185"/>
    </row>
    <row r="339" spans="1:26" ht="19.899999999999999" customHeight="1" x14ac:dyDescent="0.15">
      <c r="B339" s="185"/>
      <c r="E339" s="348" t="s">
        <v>390</v>
      </c>
      <c r="F339" s="349"/>
      <c r="G339" s="350" t="s">
        <v>550</v>
      </c>
      <c r="H339" s="351" t="s">
        <v>391</v>
      </c>
      <c r="I339" s="351"/>
      <c r="J339" s="351"/>
      <c r="K339" s="351"/>
      <c r="L339" s="351"/>
      <c r="M339" s="351"/>
      <c r="N339" s="4"/>
      <c r="O339" s="367"/>
      <c r="P339" s="367"/>
      <c r="Q339" s="367"/>
      <c r="R339" s="367"/>
      <c r="S339" s="367"/>
      <c r="T339" s="367"/>
      <c r="U339" s="353" t="s">
        <v>174</v>
      </c>
      <c r="V339" s="353"/>
      <c r="W339" s="353"/>
      <c r="X339" s="353"/>
      <c r="Y339" s="354"/>
      <c r="Z339" s="185"/>
    </row>
    <row r="340" spans="1:26" ht="30" customHeight="1" x14ac:dyDescent="0.15">
      <c r="A340" s="347">
        <f>IFERROR(IF(AND($N340="○",TRIM($O340)=""),1001,0),3)</f>
        <v>0</v>
      </c>
      <c r="B340" s="185"/>
      <c r="E340" s="361"/>
      <c r="F340" s="362"/>
      <c r="G340" s="363" t="s">
        <v>551</v>
      </c>
      <c r="H340" s="364" t="s">
        <v>392</v>
      </c>
      <c r="I340" s="364"/>
      <c r="J340" s="364"/>
      <c r="K340" s="364"/>
      <c r="L340" s="364"/>
      <c r="M340" s="364"/>
      <c r="N340" s="6"/>
      <c r="O340" s="12"/>
      <c r="P340" s="13"/>
      <c r="Q340" s="13"/>
      <c r="R340" s="13"/>
      <c r="S340" s="13"/>
      <c r="T340" s="14"/>
      <c r="U340" s="365" t="s">
        <v>175</v>
      </c>
      <c r="V340" s="365"/>
      <c r="W340" s="365"/>
      <c r="X340" s="365"/>
      <c r="Y340" s="366"/>
      <c r="Z340" s="185"/>
    </row>
    <row r="341" spans="1:26" ht="19.899999999999999" customHeight="1" x14ac:dyDescent="0.15">
      <c r="B341" s="185"/>
      <c r="E341" s="348" t="s">
        <v>393</v>
      </c>
      <c r="F341" s="349"/>
      <c r="G341" s="350" t="s">
        <v>552</v>
      </c>
      <c r="H341" s="351" t="s">
        <v>394</v>
      </c>
      <c r="I341" s="351"/>
      <c r="J341" s="351"/>
      <c r="K341" s="351"/>
      <c r="L341" s="351"/>
      <c r="M341" s="351"/>
      <c r="N341" s="4"/>
      <c r="O341" s="367"/>
      <c r="P341" s="367"/>
      <c r="Q341" s="367"/>
      <c r="R341" s="367"/>
      <c r="S341" s="367"/>
      <c r="T341" s="367"/>
      <c r="U341" s="353" t="s">
        <v>176</v>
      </c>
      <c r="V341" s="353"/>
      <c r="W341" s="353"/>
      <c r="X341" s="353"/>
      <c r="Y341" s="354"/>
      <c r="Z341" s="185"/>
    </row>
    <row r="342" spans="1:26" ht="19.899999999999999" customHeight="1" x14ac:dyDescent="0.15">
      <c r="B342" s="185"/>
      <c r="E342" s="355"/>
      <c r="F342" s="356"/>
      <c r="G342" s="350" t="s">
        <v>553</v>
      </c>
      <c r="H342" s="357" t="s">
        <v>395</v>
      </c>
      <c r="I342" s="357"/>
      <c r="J342" s="357"/>
      <c r="K342" s="357"/>
      <c r="L342" s="357"/>
      <c r="M342" s="357"/>
      <c r="N342" s="5"/>
      <c r="O342" s="368"/>
      <c r="P342" s="368"/>
      <c r="Q342" s="368"/>
      <c r="R342" s="368"/>
      <c r="S342" s="368"/>
      <c r="T342" s="368"/>
      <c r="U342" s="359" t="s">
        <v>177</v>
      </c>
      <c r="V342" s="359"/>
      <c r="W342" s="359"/>
      <c r="X342" s="359"/>
      <c r="Y342" s="360"/>
      <c r="Z342" s="185"/>
    </row>
    <row r="343" spans="1:26" ht="19.899999999999999" customHeight="1" x14ac:dyDescent="0.15">
      <c r="B343" s="185"/>
      <c r="E343" s="355"/>
      <c r="F343" s="356"/>
      <c r="G343" s="350" t="s">
        <v>554</v>
      </c>
      <c r="H343" s="357" t="s">
        <v>396</v>
      </c>
      <c r="I343" s="357"/>
      <c r="J343" s="357"/>
      <c r="K343" s="357"/>
      <c r="L343" s="357"/>
      <c r="M343" s="357"/>
      <c r="N343" s="5"/>
      <c r="O343" s="368"/>
      <c r="P343" s="368"/>
      <c r="Q343" s="368"/>
      <c r="R343" s="368"/>
      <c r="S343" s="368"/>
      <c r="T343" s="368"/>
      <c r="U343" s="359" t="s">
        <v>178</v>
      </c>
      <c r="V343" s="359"/>
      <c r="W343" s="359"/>
      <c r="X343" s="359"/>
      <c r="Y343" s="360"/>
      <c r="Z343" s="185"/>
    </row>
    <row r="344" spans="1:26" ht="30" customHeight="1" x14ac:dyDescent="0.15">
      <c r="A344" s="347">
        <f>IFERROR(IF(AND($N344="○",TRIM($O344)=""),1001,0),3)</f>
        <v>0</v>
      </c>
      <c r="B344" s="185"/>
      <c r="E344" s="361"/>
      <c r="F344" s="362"/>
      <c r="G344" s="363" t="s">
        <v>555</v>
      </c>
      <c r="H344" s="364" t="s">
        <v>305</v>
      </c>
      <c r="I344" s="364"/>
      <c r="J344" s="364"/>
      <c r="K344" s="364"/>
      <c r="L344" s="364"/>
      <c r="M344" s="364"/>
      <c r="N344" s="6"/>
      <c r="O344" s="12"/>
      <c r="P344" s="13"/>
      <c r="Q344" s="13"/>
      <c r="R344" s="13"/>
      <c r="S344" s="13"/>
      <c r="T344" s="14"/>
      <c r="U344" s="365" t="s">
        <v>179</v>
      </c>
      <c r="V344" s="365"/>
      <c r="W344" s="365"/>
      <c r="X344" s="365"/>
      <c r="Y344" s="366"/>
      <c r="Z344" s="185"/>
    </row>
    <row r="345" spans="1:26" ht="19.899999999999999" customHeight="1" x14ac:dyDescent="0.15">
      <c r="B345" s="185"/>
      <c r="E345" s="348" t="s">
        <v>397</v>
      </c>
      <c r="F345" s="349"/>
      <c r="G345" s="350" t="s">
        <v>556</v>
      </c>
      <c r="H345" s="351" t="s">
        <v>397</v>
      </c>
      <c r="I345" s="351"/>
      <c r="J345" s="351"/>
      <c r="K345" s="351"/>
      <c r="L345" s="351"/>
      <c r="M345" s="351"/>
      <c r="N345" s="4"/>
      <c r="O345" s="367"/>
      <c r="P345" s="367"/>
      <c r="Q345" s="367"/>
      <c r="R345" s="367"/>
      <c r="S345" s="367"/>
      <c r="T345" s="367"/>
      <c r="U345" s="353" t="s">
        <v>180</v>
      </c>
      <c r="V345" s="353"/>
      <c r="W345" s="353"/>
      <c r="X345" s="353"/>
      <c r="Y345" s="354"/>
      <c r="Z345" s="185"/>
    </row>
    <row r="346" spans="1:26" ht="19.899999999999999" customHeight="1" x14ac:dyDescent="0.15">
      <c r="B346" s="185"/>
      <c r="E346" s="361"/>
      <c r="F346" s="362"/>
      <c r="G346" s="363" t="s">
        <v>557</v>
      </c>
      <c r="H346" s="364" t="s">
        <v>398</v>
      </c>
      <c r="I346" s="364"/>
      <c r="J346" s="364"/>
      <c r="K346" s="364"/>
      <c r="L346" s="364"/>
      <c r="M346" s="364"/>
      <c r="N346" s="6"/>
      <c r="O346" s="373"/>
      <c r="P346" s="373"/>
      <c r="Q346" s="373"/>
      <c r="R346" s="373"/>
      <c r="S346" s="373"/>
      <c r="T346" s="373"/>
      <c r="U346" s="365" t="s">
        <v>181</v>
      </c>
      <c r="V346" s="365"/>
      <c r="W346" s="365"/>
      <c r="X346" s="365"/>
      <c r="Y346" s="366"/>
      <c r="Z346" s="185"/>
    </row>
    <row r="347" spans="1:26" ht="19.899999999999999" customHeight="1" x14ac:dyDescent="0.15">
      <c r="B347" s="185"/>
      <c r="E347" s="348" t="s">
        <v>399</v>
      </c>
      <c r="F347" s="349"/>
      <c r="G347" s="350" t="s">
        <v>558</v>
      </c>
      <c r="H347" s="351" t="s">
        <v>400</v>
      </c>
      <c r="I347" s="351"/>
      <c r="J347" s="351"/>
      <c r="K347" s="351"/>
      <c r="L347" s="351"/>
      <c r="M347" s="351"/>
      <c r="N347" s="4"/>
      <c r="O347" s="367"/>
      <c r="P347" s="367"/>
      <c r="Q347" s="367"/>
      <c r="R347" s="367"/>
      <c r="S347" s="367"/>
      <c r="T347" s="367"/>
      <c r="U347" s="353" t="s">
        <v>441</v>
      </c>
      <c r="V347" s="353"/>
      <c r="W347" s="353"/>
      <c r="X347" s="353"/>
      <c r="Y347" s="354"/>
      <c r="Z347" s="185"/>
    </row>
    <row r="348" spans="1:26" ht="30" customHeight="1" x14ac:dyDescent="0.15">
      <c r="B348" s="185"/>
      <c r="E348" s="361"/>
      <c r="F348" s="362"/>
      <c r="G348" s="363" t="s">
        <v>559</v>
      </c>
      <c r="H348" s="364" t="s">
        <v>401</v>
      </c>
      <c r="I348" s="364"/>
      <c r="J348" s="364"/>
      <c r="K348" s="364"/>
      <c r="L348" s="364"/>
      <c r="M348" s="364"/>
      <c r="N348" s="6"/>
      <c r="O348" s="373"/>
      <c r="P348" s="373"/>
      <c r="Q348" s="373"/>
      <c r="R348" s="373"/>
      <c r="S348" s="373"/>
      <c r="T348" s="373"/>
      <c r="U348" s="365" t="s">
        <v>182</v>
      </c>
      <c r="V348" s="365"/>
      <c r="W348" s="365"/>
      <c r="X348" s="365"/>
      <c r="Y348" s="366"/>
      <c r="Z348" s="185"/>
    </row>
    <row r="349" spans="1:26" ht="20.100000000000001" customHeight="1" x14ac:dyDescent="0.15">
      <c r="B349" s="185"/>
      <c r="E349" s="348" t="s">
        <v>402</v>
      </c>
      <c r="F349" s="349"/>
      <c r="G349" s="350" t="s">
        <v>560</v>
      </c>
      <c r="H349" s="351" t="s">
        <v>369</v>
      </c>
      <c r="I349" s="351"/>
      <c r="J349" s="351"/>
      <c r="K349" s="351"/>
      <c r="L349" s="351"/>
      <c r="M349" s="351"/>
      <c r="N349" s="4"/>
      <c r="O349" s="367"/>
      <c r="P349" s="367"/>
      <c r="Q349" s="367"/>
      <c r="R349" s="367"/>
      <c r="S349" s="367"/>
      <c r="T349" s="367"/>
      <c r="U349" s="353" t="s">
        <v>442</v>
      </c>
      <c r="V349" s="353"/>
      <c r="W349" s="353"/>
      <c r="X349" s="353"/>
      <c r="Y349" s="354"/>
      <c r="Z349" s="185"/>
    </row>
    <row r="350" spans="1:26" ht="20.100000000000001" customHeight="1" x14ac:dyDescent="0.15">
      <c r="B350" s="185"/>
      <c r="E350" s="355"/>
      <c r="F350" s="356"/>
      <c r="G350" s="350" t="s">
        <v>561</v>
      </c>
      <c r="H350" s="357" t="s">
        <v>306</v>
      </c>
      <c r="I350" s="357"/>
      <c r="J350" s="357"/>
      <c r="K350" s="357"/>
      <c r="L350" s="357"/>
      <c r="M350" s="357"/>
      <c r="N350" s="5"/>
      <c r="O350" s="368"/>
      <c r="P350" s="368"/>
      <c r="Q350" s="368"/>
      <c r="R350" s="368"/>
      <c r="S350" s="368"/>
      <c r="T350" s="368"/>
      <c r="U350" s="359" t="s">
        <v>443</v>
      </c>
      <c r="V350" s="359"/>
      <c r="W350" s="359"/>
      <c r="X350" s="359"/>
      <c r="Y350" s="360"/>
      <c r="Z350" s="185"/>
    </row>
    <row r="351" spans="1:26" ht="19.899999999999999" customHeight="1" x14ac:dyDescent="0.15">
      <c r="B351" s="185"/>
      <c r="E351" s="355"/>
      <c r="F351" s="356"/>
      <c r="G351" s="350" t="s">
        <v>562</v>
      </c>
      <c r="H351" s="357" t="s">
        <v>403</v>
      </c>
      <c r="I351" s="357"/>
      <c r="J351" s="357"/>
      <c r="K351" s="357"/>
      <c r="L351" s="357"/>
      <c r="M351" s="357"/>
      <c r="N351" s="5"/>
      <c r="O351" s="368"/>
      <c r="P351" s="368"/>
      <c r="Q351" s="368"/>
      <c r="R351" s="368"/>
      <c r="S351" s="368"/>
      <c r="T351" s="368"/>
      <c r="U351" s="359" t="s">
        <v>444</v>
      </c>
      <c r="V351" s="359"/>
      <c r="W351" s="359"/>
      <c r="X351" s="359"/>
      <c r="Y351" s="360"/>
      <c r="Z351" s="185"/>
    </row>
    <row r="352" spans="1:26" ht="20.100000000000001" customHeight="1" x14ac:dyDescent="0.15">
      <c r="B352" s="185"/>
      <c r="E352" s="355"/>
      <c r="F352" s="356"/>
      <c r="G352" s="350" t="s">
        <v>563</v>
      </c>
      <c r="H352" s="357" t="s">
        <v>321</v>
      </c>
      <c r="I352" s="357"/>
      <c r="J352" s="357"/>
      <c r="K352" s="357"/>
      <c r="L352" s="357"/>
      <c r="M352" s="357"/>
      <c r="N352" s="5"/>
      <c r="O352" s="368"/>
      <c r="P352" s="368"/>
      <c r="Q352" s="368"/>
      <c r="R352" s="368"/>
      <c r="S352" s="368"/>
      <c r="T352" s="368"/>
      <c r="U352" s="359" t="s">
        <v>445</v>
      </c>
      <c r="V352" s="359"/>
      <c r="W352" s="359"/>
      <c r="X352" s="359"/>
      <c r="Y352" s="360"/>
      <c r="Z352" s="185"/>
    </row>
    <row r="353" spans="1:26" ht="19.899999999999999" customHeight="1" x14ac:dyDescent="0.15">
      <c r="B353" s="185"/>
      <c r="E353" s="355"/>
      <c r="F353" s="356"/>
      <c r="G353" s="350" t="s">
        <v>564</v>
      </c>
      <c r="H353" s="357" t="s">
        <v>404</v>
      </c>
      <c r="I353" s="357"/>
      <c r="J353" s="357"/>
      <c r="K353" s="357"/>
      <c r="L353" s="357"/>
      <c r="M353" s="357"/>
      <c r="N353" s="5"/>
      <c r="O353" s="368"/>
      <c r="P353" s="368"/>
      <c r="Q353" s="368"/>
      <c r="R353" s="368"/>
      <c r="S353" s="368"/>
      <c r="T353" s="368"/>
      <c r="U353" s="359" t="s">
        <v>446</v>
      </c>
      <c r="V353" s="359"/>
      <c r="W353" s="359"/>
      <c r="X353" s="359"/>
      <c r="Y353" s="360"/>
      <c r="Z353" s="185"/>
    </row>
    <row r="354" spans="1:26" ht="19.899999999999999" customHeight="1" x14ac:dyDescent="0.15">
      <c r="B354" s="185"/>
      <c r="E354" s="355"/>
      <c r="F354" s="356"/>
      <c r="G354" s="350" t="s">
        <v>565</v>
      </c>
      <c r="H354" s="357" t="s">
        <v>405</v>
      </c>
      <c r="I354" s="357"/>
      <c r="J354" s="357"/>
      <c r="K354" s="357"/>
      <c r="L354" s="357"/>
      <c r="M354" s="357"/>
      <c r="N354" s="5"/>
      <c r="O354" s="368"/>
      <c r="P354" s="368"/>
      <c r="Q354" s="368"/>
      <c r="R354" s="368"/>
      <c r="S354" s="368"/>
      <c r="T354" s="368"/>
      <c r="U354" s="359" t="s">
        <v>447</v>
      </c>
      <c r="V354" s="359"/>
      <c r="W354" s="359"/>
      <c r="X354" s="359"/>
      <c r="Y354" s="360"/>
      <c r="Z354" s="185"/>
    </row>
    <row r="355" spans="1:26" ht="19.899999999999999" customHeight="1" x14ac:dyDescent="0.15">
      <c r="B355" s="185"/>
      <c r="E355" s="355"/>
      <c r="F355" s="356"/>
      <c r="G355" s="350" t="s">
        <v>566</v>
      </c>
      <c r="H355" s="357" t="s">
        <v>406</v>
      </c>
      <c r="I355" s="357"/>
      <c r="J355" s="357"/>
      <c r="K355" s="357"/>
      <c r="L355" s="357"/>
      <c r="M355" s="357"/>
      <c r="N355" s="5"/>
      <c r="O355" s="368"/>
      <c r="P355" s="368"/>
      <c r="Q355" s="368"/>
      <c r="R355" s="368"/>
      <c r="S355" s="368"/>
      <c r="T355" s="368"/>
      <c r="U355" s="359" t="s">
        <v>448</v>
      </c>
      <c r="V355" s="359"/>
      <c r="W355" s="359"/>
      <c r="X355" s="359"/>
      <c r="Y355" s="360"/>
      <c r="Z355" s="185"/>
    </row>
    <row r="356" spans="1:26" ht="19.899999999999999" customHeight="1" x14ac:dyDescent="0.15">
      <c r="B356" s="185"/>
      <c r="E356" s="355"/>
      <c r="F356" s="356"/>
      <c r="G356" s="350" t="s">
        <v>567</v>
      </c>
      <c r="H356" s="357" t="s">
        <v>407</v>
      </c>
      <c r="I356" s="357"/>
      <c r="J356" s="357"/>
      <c r="K356" s="357"/>
      <c r="L356" s="357"/>
      <c r="M356" s="357"/>
      <c r="N356" s="5"/>
      <c r="O356" s="368"/>
      <c r="P356" s="368"/>
      <c r="Q356" s="368"/>
      <c r="R356" s="368"/>
      <c r="S356" s="368"/>
      <c r="T356" s="368"/>
      <c r="U356" s="359" t="s">
        <v>449</v>
      </c>
      <c r="V356" s="359"/>
      <c r="W356" s="359"/>
      <c r="X356" s="359"/>
      <c r="Y356" s="360"/>
      <c r="Z356" s="185"/>
    </row>
    <row r="357" spans="1:26" ht="19.899999999999999" customHeight="1" x14ac:dyDescent="0.15">
      <c r="B357" s="185"/>
      <c r="E357" s="355"/>
      <c r="F357" s="356"/>
      <c r="G357" s="350" t="s">
        <v>568</v>
      </c>
      <c r="H357" s="357" t="s">
        <v>408</v>
      </c>
      <c r="I357" s="357"/>
      <c r="J357" s="357"/>
      <c r="K357" s="357"/>
      <c r="L357" s="357"/>
      <c r="M357" s="357"/>
      <c r="N357" s="5"/>
      <c r="O357" s="368"/>
      <c r="P357" s="368"/>
      <c r="Q357" s="368"/>
      <c r="R357" s="368"/>
      <c r="S357" s="368"/>
      <c r="T357" s="368"/>
      <c r="U357" s="359" t="s">
        <v>450</v>
      </c>
      <c r="V357" s="359"/>
      <c r="W357" s="359"/>
      <c r="X357" s="359"/>
      <c r="Y357" s="360"/>
      <c r="Z357" s="185"/>
    </row>
    <row r="358" spans="1:26" ht="19.899999999999999" customHeight="1" x14ac:dyDescent="0.15">
      <c r="B358" s="185"/>
      <c r="E358" s="355"/>
      <c r="F358" s="356"/>
      <c r="G358" s="350" t="s">
        <v>569</v>
      </c>
      <c r="H358" s="357" t="s">
        <v>409</v>
      </c>
      <c r="I358" s="357"/>
      <c r="J358" s="357"/>
      <c r="K358" s="357"/>
      <c r="L358" s="357"/>
      <c r="M358" s="357"/>
      <c r="N358" s="5"/>
      <c r="O358" s="368"/>
      <c r="P358" s="368"/>
      <c r="Q358" s="368"/>
      <c r="R358" s="368"/>
      <c r="S358" s="368"/>
      <c r="T358" s="368"/>
      <c r="U358" s="359" t="s">
        <v>451</v>
      </c>
      <c r="V358" s="359"/>
      <c r="W358" s="359"/>
      <c r="X358" s="359"/>
      <c r="Y358" s="360"/>
      <c r="Z358" s="185"/>
    </row>
    <row r="359" spans="1:26" ht="19.899999999999999" customHeight="1" x14ac:dyDescent="0.15">
      <c r="B359" s="185"/>
      <c r="E359" s="355"/>
      <c r="F359" s="356"/>
      <c r="G359" s="350" t="s">
        <v>570</v>
      </c>
      <c r="H359" s="357" t="s">
        <v>410</v>
      </c>
      <c r="I359" s="357"/>
      <c r="J359" s="357"/>
      <c r="K359" s="357"/>
      <c r="L359" s="357"/>
      <c r="M359" s="357"/>
      <c r="N359" s="5"/>
      <c r="O359" s="368"/>
      <c r="P359" s="368"/>
      <c r="Q359" s="368"/>
      <c r="R359" s="368"/>
      <c r="S359" s="368"/>
      <c r="T359" s="368"/>
      <c r="U359" s="359" t="s">
        <v>452</v>
      </c>
      <c r="V359" s="359"/>
      <c r="W359" s="359"/>
      <c r="X359" s="359"/>
      <c r="Y359" s="360"/>
      <c r="Z359" s="185"/>
    </row>
    <row r="360" spans="1:26" ht="19.899999999999999" customHeight="1" x14ac:dyDescent="0.15">
      <c r="B360" s="185"/>
      <c r="E360" s="355"/>
      <c r="F360" s="356"/>
      <c r="G360" s="350" t="s">
        <v>571</v>
      </c>
      <c r="H360" s="357" t="s">
        <v>411</v>
      </c>
      <c r="I360" s="357"/>
      <c r="J360" s="357"/>
      <c r="K360" s="357"/>
      <c r="L360" s="357"/>
      <c r="M360" s="357"/>
      <c r="N360" s="5"/>
      <c r="O360" s="368"/>
      <c r="P360" s="368"/>
      <c r="Q360" s="368"/>
      <c r="R360" s="368"/>
      <c r="S360" s="368"/>
      <c r="T360" s="368"/>
      <c r="U360" s="359" t="s">
        <v>453</v>
      </c>
      <c r="V360" s="359"/>
      <c r="W360" s="359"/>
      <c r="X360" s="359"/>
      <c r="Y360" s="360"/>
      <c r="Z360" s="185"/>
    </row>
    <row r="361" spans="1:26" ht="30" customHeight="1" x14ac:dyDescent="0.15">
      <c r="A361" s="347">
        <f>IFERROR(IF(AND($N361="○",TRIM($O361)=""),1001,0),3)</f>
        <v>0</v>
      </c>
      <c r="B361" s="185"/>
      <c r="E361" s="361"/>
      <c r="F361" s="362"/>
      <c r="G361" s="363" t="s">
        <v>572</v>
      </c>
      <c r="H361" s="364" t="s">
        <v>412</v>
      </c>
      <c r="I361" s="364"/>
      <c r="J361" s="364"/>
      <c r="K361" s="364"/>
      <c r="L361" s="364"/>
      <c r="M361" s="364"/>
      <c r="N361" s="6"/>
      <c r="O361" s="12"/>
      <c r="P361" s="13"/>
      <c r="Q361" s="13"/>
      <c r="R361" s="13"/>
      <c r="S361" s="13"/>
      <c r="T361" s="14"/>
      <c r="U361" s="365" t="s">
        <v>454</v>
      </c>
      <c r="V361" s="365"/>
      <c r="W361" s="365"/>
      <c r="X361" s="365"/>
      <c r="Y361" s="366"/>
      <c r="Z361" s="185"/>
    </row>
    <row r="362" spans="1:26" ht="30" customHeight="1" x14ac:dyDescent="0.15">
      <c r="A362" s="347">
        <f>IFERROR(IF(AND($N362="○",TRIM($O362)=""),1001,0),3)</f>
        <v>0</v>
      </c>
      <c r="B362" s="185"/>
      <c r="E362" s="395" t="s">
        <v>413</v>
      </c>
      <c r="F362" s="396"/>
      <c r="G362" s="363" t="s">
        <v>573</v>
      </c>
      <c r="H362" s="397" t="s">
        <v>392</v>
      </c>
      <c r="I362" s="397"/>
      <c r="J362" s="397"/>
      <c r="K362" s="397"/>
      <c r="L362" s="397"/>
      <c r="M362" s="397"/>
      <c r="N362" s="9"/>
      <c r="O362" s="15"/>
      <c r="P362" s="16"/>
      <c r="Q362" s="16"/>
      <c r="R362" s="16"/>
      <c r="S362" s="16"/>
      <c r="T362" s="17"/>
      <c r="U362" s="398"/>
      <c r="V362" s="398"/>
      <c r="W362" s="398"/>
      <c r="X362" s="398"/>
      <c r="Y362" s="399"/>
      <c r="Z362" s="185"/>
    </row>
    <row r="363" spans="1:26" ht="19.899999999999999" customHeight="1" x14ac:dyDescent="0.15">
      <c r="B363" s="185"/>
      <c r="Z363" s="185"/>
    </row>
    <row r="364" spans="1:26" ht="19.899999999999999" customHeight="1" x14ac:dyDescent="0.15">
      <c r="B364" s="185"/>
      <c r="D364" s="137">
        <v>4</v>
      </c>
      <c r="E364" s="112" t="s">
        <v>576</v>
      </c>
      <c r="J364" s="143"/>
      <c r="K364" s="143"/>
      <c r="L364" s="180"/>
      <c r="M364" s="143"/>
      <c r="N364" s="143"/>
      <c r="O364" s="180"/>
      <c r="P364" s="143"/>
      <c r="Q364" s="143"/>
      <c r="R364" s="180"/>
      <c r="S364" s="143"/>
      <c r="T364" s="143"/>
      <c r="U364" s="143"/>
      <c r="V364" s="143"/>
      <c r="W364" s="143"/>
      <c r="X364" s="143"/>
      <c r="Y364" s="143"/>
      <c r="Z364" s="185"/>
    </row>
    <row r="365" spans="1:26" ht="30" customHeight="1" x14ac:dyDescent="0.15">
      <c r="B365" s="185"/>
      <c r="E365" s="338" t="s">
        <v>574</v>
      </c>
      <c r="F365" s="338"/>
      <c r="G365" s="338"/>
      <c r="H365" s="338"/>
      <c r="I365" s="338"/>
      <c r="J365" s="338"/>
      <c r="K365" s="338"/>
      <c r="L365" s="338"/>
      <c r="M365" s="338"/>
      <c r="N365" s="338"/>
      <c r="O365" s="338"/>
      <c r="P365" s="338"/>
      <c r="Q365" s="338"/>
      <c r="R365" s="338"/>
      <c r="S365" s="338"/>
      <c r="T365" s="338"/>
      <c r="U365" s="338"/>
      <c r="V365" s="338"/>
      <c r="W365" s="338"/>
      <c r="X365" s="338"/>
      <c r="Y365" s="338"/>
      <c r="Z365" s="185"/>
    </row>
    <row r="366" spans="1:26" ht="19.899999999999999" customHeight="1" x14ac:dyDescent="0.15">
      <c r="B366" s="185"/>
      <c r="E366" s="400" t="s">
        <v>414</v>
      </c>
      <c r="F366" s="401"/>
      <c r="G366" s="401" t="s">
        <v>280</v>
      </c>
      <c r="H366" s="401"/>
      <c r="I366" s="401"/>
      <c r="J366" s="401"/>
      <c r="K366" s="401"/>
      <c r="L366" s="401"/>
      <c r="M366" s="401"/>
      <c r="N366" s="343" t="s">
        <v>279</v>
      </c>
      <c r="O366" s="401" t="s">
        <v>415</v>
      </c>
      <c r="P366" s="401"/>
      <c r="Q366" s="401"/>
      <c r="R366" s="401"/>
      <c r="S366" s="401"/>
      <c r="T366" s="401"/>
      <c r="U366" s="402" t="s">
        <v>820</v>
      </c>
      <c r="V366" s="402"/>
      <c r="W366" s="402"/>
      <c r="X366" s="402"/>
      <c r="Y366" s="403"/>
      <c r="Z366" s="185"/>
    </row>
    <row r="367" spans="1:26" ht="30" customHeight="1" x14ac:dyDescent="0.15">
      <c r="B367" s="185"/>
      <c r="E367" s="404" t="s">
        <v>577</v>
      </c>
      <c r="F367" s="405"/>
      <c r="G367" s="406" t="s">
        <v>695</v>
      </c>
      <c r="H367" s="407" t="s">
        <v>578</v>
      </c>
      <c r="I367" s="407"/>
      <c r="J367" s="407"/>
      <c r="K367" s="407"/>
      <c r="L367" s="407"/>
      <c r="M367" s="407"/>
      <c r="N367" s="7"/>
      <c r="O367" s="408"/>
      <c r="P367" s="409"/>
      <c r="Q367" s="409"/>
      <c r="R367" s="409"/>
      <c r="S367" s="409"/>
      <c r="T367" s="410"/>
      <c r="U367" s="411" t="s">
        <v>638</v>
      </c>
      <c r="V367" s="411"/>
      <c r="W367" s="411"/>
      <c r="X367" s="411"/>
      <c r="Y367" s="412"/>
      <c r="Z367" s="185"/>
    </row>
    <row r="368" spans="1:26" ht="19.899999999999999" customHeight="1" x14ac:dyDescent="0.15">
      <c r="B368" s="185"/>
      <c r="E368" s="413"/>
      <c r="F368" s="414"/>
      <c r="G368" s="415" t="s">
        <v>696</v>
      </c>
      <c r="H368" s="416" t="s">
        <v>579</v>
      </c>
      <c r="I368" s="416"/>
      <c r="J368" s="416"/>
      <c r="K368" s="416"/>
      <c r="L368" s="416"/>
      <c r="M368" s="416"/>
      <c r="N368" s="5"/>
      <c r="O368" s="417"/>
      <c r="P368" s="418"/>
      <c r="Q368" s="418"/>
      <c r="R368" s="418"/>
      <c r="S368" s="418"/>
      <c r="T368" s="419"/>
      <c r="U368" s="420" t="s">
        <v>639</v>
      </c>
      <c r="V368" s="420"/>
      <c r="W368" s="420"/>
      <c r="X368" s="420"/>
      <c r="Y368" s="421"/>
      <c r="Z368" s="185"/>
    </row>
    <row r="369" spans="1:26" ht="19.899999999999999" customHeight="1" x14ac:dyDescent="0.15">
      <c r="B369" s="185"/>
      <c r="E369" s="413"/>
      <c r="F369" s="414"/>
      <c r="G369" s="415" t="s">
        <v>697</v>
      </c>
      <c r="H369" s="416" t="s">
        <v>580</v>
      </c>
      <c r="I369" s="416"/>
      <c r="J369" s="416"/>
      <c r="K369" s="416"/>
      <c r="L369" s="416"/>
      <c r="M369" s="416"/>
      <c r="N369" s="5"/>
      <c r="O369" s="417"/>
      <c r="P369" s="418"/>
      <c r="Q369" s="418"/>
      <c r="R369" s="418"/>
      <c r="S369" s="418"/>
      <c r="T369" s="419"/>
      <c r="U369" s="420" t="s">
        <v>640</v>
      </c>
      <c r="V369" s="420"/>
      <c r="W369" s="420"/>
      <c r="X369" s="420"/>
      <c r="Y369" s="421"/>
      <c r="Z369" s="185"/>
    </row>
    <row r="370" spans="1:26" ht="19.899999999999999" customHeight="1" x14ac:dyDescent="0.15">
      <c r="B370" s="185"/>
      <c r="E370" s="413"/>
      <c r="F370" s="414"/>
      <c r="G370" s="415" t="s">
        <v>698</v>
      </c>
      <c r="H370" s="416" t="s">
        <v>581</v>
      </c>
      <c r="I370" s="416"/>
      <c r="J370" s="416"/>
      <c r="K370" s="416"/>
      <c r="L370" s="416"/>
      <c r="M370" s="416"/>
      <c r="N370" s="5"/>
      <c r="O370" s="422"/>
      <c r="P370" s="423"/>
      <c r="Q370" s="423"/>
      <c r="R370" s="423"/>
      <c r="S370" s="423"/>
      <c r="T370" s="424"/>
      <c r="U370" s="420" t="s">
        <v>641</v>
      </c>
      <c r="V370" s="420"/>
      <c r="W370" s="420"/>
      <c r="X370" s="420"/>
      <c r="Y370" s="421"/>
      <c r="Z370" s="185"/>
    </row>
    <row r="371" spans="1:26" ht="30" customHeight="1" x14ac:dyDescent="0.15">
      <c r="A371" s="347">
        <f>IFERROR(IF(AND($N371="○",TRIM($O371)=""),1001,0),3)</f>
        <v>0</v>
      </c>
      <c r="B371" s="185"/>
      <c r="E371" s="425"/>
      <c r="F371" s="426"/>
      <c r="G371" s="427" t="s">
        <v>699</v>
      </c>
      <c r="H371" s="364" t="s">
        <v>305</v>
      </c>
      <c r="I371" s="364"/>
      <c r="J371" s="364"/>
      <c r="K371" s="364"/>
      <c r="L371" s="364"/>
      <c r="M371" s="364"/>
      <c r="N371" s="6"/>
      <c r="O371" s="12"/>
      <c r="P371" s="13"/>
      <c r="Q371" s="13"/>
      <c r="R371" s="13"/>
      <c r="S371" s="13"/>
      <c r="T371" s="14"/>
      <c r="U371" s="370"/>
      <c r="V371" s="370"/>
      <c r="W371" s="370"/>
      <c r="X371" s="370"/>
      <c r="Y371" s="371"/>
      <c r="Z371" s="185"/>
    </row>
    <row r="372" spans="1:26" ht="30" customHeight="1" x14ac:dyDescent="0.15">
      <c r="B372" s="185"/>
      <c r="E372" s="428" t="s">
        <v>582</v>
      </c>
      <c r="F372" s="429"/>
      <c r="G372" s="430" t="s">
        <v>700</v>
      </c>
      <c r="H372" s="431" t="s">
        <v>583</v>
      </c>
      <c r="I372" s="431"/>
      <c r="J372" s="431"/>
      <c r="K372" s="431"/>
      <c r="L372" s="431"/>
      <c r="M372" s="431"/>
      <c r="N372" s="4"/>
      <c r="O372" s="417"/>
      <c r="P372" s="418"/>
      <c r="Q372" s="418"/>
      <c r="R372" s="418"/>
      <c r="S372" s="418"/>
      <c r="T372" s="419"/>
      <c r="U372" s="432" t="s">
        <v>253</v>
      </c>
      <c r="V372" s="432"/>
      <c r="W372" s="432"/>
      <c r="X372" s="432"/>
      <c r="Y372" s="433"/>
      <c r="Z372" s="185"/>
    </row>
    <row r="373" spans="1:26" ht="30" customHeight="1" x14ac:dyDescent="0.15">
      <c r="B373" s="185"/>
      <c r="E373" s="434"/>
      <c r="F373" s="435"/>
      <c r="G373" s="415" t="s">
        <v>701</v>
      </c>
      <c r="H373" s="436" t="s">
        <v>584</v>
      </c>
      <c r="I373" s="436"/>
      <c r="J373" s="436"/>
      <c r="K373" s="436"/>
      <c r="L373" s="436"/>
      <c r="M373" s="436"/>
      <c r="N373" s="5"/>
      <c r="O373" s="417"/>
      <c r="P373" s="418"/>
      <c r="Q373" s="418"/>
      <c r="R373" s="418"/>
      <c r="S373" s="418"/>
      <c r="T373" s="419"/>
      <c r="U373" s="420" t="s">
        <v>254</v>
      </c>
      <c r="V373" s="420"/>
      <c r="W373" s="420"/>
      <c r="X373" s="420"/>
      <c r="Y373" s="421"/>
      <c r="Z373" s="185"/>
    </row>
    <row r="374" spans="1:26" ht="30" customHeight="1" x14ac:dyDescent="0.15">
      <c r="B374" s="185"/>
      <c r="E374" s="434"/>
      <c r="F374" s="435"/>
      <c r="G374" s="415" t="s">
        <v>702</v>
      </c>
      <c r="H374" s="436" t="s">
        <v>585</v>
      </c>
      <c r="I374" s="436"/>
      <c r="J374" s="436"/>
      <c r="K374" s="436"/>
      <c r="L374" s="436"/>
      <c r="M374" s="436"/>
      <c r="N374" s="5"/>
      <c r="O374" s="417"/>
      <c r="P374" s="418"/>
      <c r="Q374" s="418"/>
      <c r="R374" s="418"/>
      <c r="S374" s="418"/>
      <c r="T374" s="419"/>
      <c r="U374" s="420" t="s">
        <v>255</v>
      </c>
      <c r="V374" s="420"/>
      <c r="W374" s="420"/>
      <c r="X374" s="420"/>
      <c r="Y374" s="421"/>
      <c r="Z374" s="185"/>
    </row>
    <row r="375" spans="1:26" ht="19.899999999999999" customHeight="1" x14ac:dyDescent="0.15">
      <c r="B375" s="185"/>
      <c r="E375" s="434"/>
      <c r="F375" s="435"/>
      <c r="G375" s="415" t="s">
        <v>703</v>
      </c>
      <c r="H375" s="436" t="s">
        <v>586</v>
      </c>
      <c r="I375" s="436"/>
      <c r="J375" s="436"/>
      <c r="K375" s="436"/>
      <c r="L375" s="436"/>
      <c r="M375" s="436"/>
      <c r="N375" s="5"/>
      <c r="O375" s="417"/>
      <c r="P375" s="418"/>
      <c r="Q375" s="418"/>
      <c r="R375" s="418"/>
      <c r="S375" s="418"/>
      <c r="T375" s="419"/>
      <c r="U375" s="420" t="s">
        <v>256</v>
      </c>
      <c r="V375" s="420"/>
      <c r="W375" s="420"/>
      <c r="X375" s="420"/>
      <c r="Y375" s="421"/>
      <c r="Z375" s="185"/>
    </row>
    <row r="376" spans="1:26" ht="19.899999999999999" customHeight="1" x14ac:dyDescent="0.15">
      <c r="B376" s="185"/>
      <c r="E376" s="434"/>
      <c r="F376" s="435"/>
      <c r="G376" s="415" t="s">
        <v>704</v>
      </c>
      <c r="H376" s="436" t="s">
        <v>587</v>
      </c>
      <c r="I376" s="436"/>
      <c r="J376" s="436"/>
      <c r="K376" s="436"/>
      <c r="L376" s="436"/>
      <c r="M376" s="436"/>
      <c r="N376" s="5"/>
      <c r="O376" s="417"/>
      <c r="P376" s="418"/>
      <c r="Q376" s="418"/>
      <c r="R376" s="418"/>
      <c r="S376" s="418"/>
      <c r="T376" s="419"/>
      <c r="U376" s="420" t="s">
        <v>257</v>
      </c>
      <c r="V376" s="420"/>
      <c r="W376" s="420"/>
      <c r="X376" s="420"/>
      <c r="Y376" s="421"/>
      <c r="Z376" s="185"/>
    </row>
    <row r="377" spans="1:26" ht="19.899999999999999" customHeight="1" x14ac:dyDescent="0.15">
      <c r="B377" s="185"/>
      <c r="E377" s="434"/>
      <c r="F377" s="435"/>
      <c r="G377" s="415" t="s">
        <v>705</v>
      </c>
      <c r="H377" s="436" t="s">
        <v>588</v>
      </c>
      <c r="I377" s="436"/>
      <c r="J377" s="436"/>
      <c r="K377" s="436"/>
      <c r="L377" s="436"/>
      <c r="M377" s="436"/>
      <c r="N377" s="5"/>
      <c r="O377" s="417"/>
      <c r="P377" s="418"/>
      <c r="Q377" s="418"/>
      <c r="R377" s="418"/>
      <c r="S377" s="418"/>
      <c r="T377" s="419"/>
      <c r="U377" s="420" t="s">
        <v>258</v>
      </c>
      <c r="V377" s="420"/>
      <c r="W377" s="420"/>
      <c r="X377" s="420"/>
      <c r="Y377" s="421"/>
      <c r="Z377" s="185"/>
    </row>
    <row r="378" spans="1:26" ht="19.899999999999999" customHeight="1" x14ac:dyDescent="0.15">
      <c r="B378" s="185"/>
      <c r="E378" s="434"/>
      <c r="F378" s="435"/>
      <c r="G378" s="415" t="s">
        <v>706</v>
      </c>
      <c r="H378" s="436" t="s">
        <v>589</v>
      </c>
      <c r="I378" s="436"/>
      <c r="J378" s="436"/>
      <c r="K378" s="436"/>
      <c r="L378" s="436"/>
      <c r="M378" s="436"/>
      <c r="N378" s="5"/>
      <c r="O378" s="417"/>
      <c r="P378" s="418"/>
      <c r="Q378" s="418"/>
      <c r="R378" s="418"/>
      <c r="S378" s="418"/>
      <c r="T378" s="419"/>
      <c r="U378" s="420" t="s">
        <v>259</v>
      </c>
      <c r="V378" s="420"/>
      <c r="W378" s="420"/>
      <c r="X378" s="420"/>
      <c r="Y378" s="421"/>
      <c r="Z378" s="185"/>
    </row>
    <row r="379" spans="1:26" ht="19.899999999999999" customHeight="1" x14ac:dyDescent="0.15">
      <c r="B379" s="185"/>
      <c r="E379" s="434"/>
      <c r="F379" s="435"/>
      <c r="G379" s="415" t="s">
        <v>707</v>
      </c>
      <c r="H379" s="436" t="s">
        <v>260</v>
      </c>
      <c r="I379" s="436"/>
      <c r="J379" s="436"/>
      <c r="K379" s="436"/>
      <c r="L379" s="436"/>
      <c r="M379" s="436"/>
      <c r="N379" s="5"/>
      <c r="O379" s="417"/>
      <c r="P379" s="418"/>
      <c r="Q379" s="418"/>
      <c r="R379" s="418"/>
      <c r="S379" s="418"/>
      <c r="T379" s="419"/>
      <c r="U379" s="420" t="s">
        <v>260</v>
      </c>
      <c r="V379" s="420"/>
      <c r="W379" s="420"/>
      <c r="X379" s="420"/>
      <c r="Y379" s="421"/>
      <c r="Z379" s="185"/>
    </row>
    <row r="380" spans="1:26" ht="19.899999999999999" customHeight="1" x14ac:dyDescent="0.15">
      <c r="B380" s="185"/>
      <c r="E380" s="434"/>
      <c r="F380" s="435"/>
      <c r="G380" s="415" t="s">
        <v>708</v>
      </c>
      <c r="H380" s="436" t="s">
        <v>261</v>
      </c>
      <c r="I380" s="436"/>
      <c r="J380" s="436"/>
      <c r="K380" s="436"/>
      <c r="L380" s="436"/>
      <c r="M380" s="436"/>
      <c r="N380" s="5"/>
      <c r="O380" s="417"/>
      <c r="P380" s="418"/>
      <c r="Q380" s="418"/>
      <c r="R380" s="418"/>
      <c r="S380" s="418"/>
      <c r="T380" s="419"/>
      <c r="U380" s="420" t="s">
        <v>261</v>
      </c>
      <c r="V380" s="420"/>
      <c r="W380" s="420"/>
      <c r="X380" s="420"/>
      <c r="Y380" s="421"/>
      <c r="Z380" s="185"/>
    </row>
    <row r="381" spans="1:26" ht="19.899999999999999" customHeight="1" x14ac:dyDescent="0.15">
      <c r="B381" s="185"/>
      <c r="E381" s="434"/>
      <c r="F381" s="435"/>
      <c r="G381" s="415" t="s">
        <v>709</v>
      </c>
      <c r="H381" s="436" t="s">
        <v>590</v>
      </c>
      <c r="I381" s="436"/>
      <c r="J381" s="436"/>
      <c r="K381" s="436"/>
      <c r="L381" s="436"/>
      <c r="M381" s="436"/>
      <c r="N381" s="5"/>
      <c r="O381" s="417"/>
      <c r="P381" s="418"/>
      <c r="Q381" s="418"/>
      <c r="R381" s="418"/>
      <c r="S381" s="418"/>
      <c r="T381" s="419"/>
      <c r="U381" s="420" t="s">
        <v>262</v>
      </c>
      <c r="V381" s="420"/>
      <c r="W381" s="420"/>
      <c r="X381" s="420"/>
      <c r="Y381" s="421"/>
      <c r="Z381" s="185"/>
    </row>
    <row r="382" spans="1:26" ht="19.899999999999999" customHeight="1" x14ac:dyDescent="0.15">
      <c r="B382" s="185"/>
      <c r="E382" s="434"/>
      <c r="F382" s="435"/>
      <c r="G382" s="415" t="s">
        <v>710</v>
      </c>
      <c r="H382" s="436" t="s">
        <v>591</v>
      </c>
      <c r="I382" s="436"/>
      <c r="J382" s="436"/>
      <c r="K382" s="436"/>
      <c r="L382" s="436"/>
      <c r="M382" s="436"/>
      <c r="N382" s="5"/>
      <c r="O382" s="422"/>
      <c r="P382" s="423"/>
      <c r="Q382" s="423"/>
      <c r="R382" s="423"/>
      <c r="S382" s="423"/>
      <c r="T382" s="424"/>
      <c r="U382" s="420" t="s">
        <v>263</v>
      </c>
      <c r="V382" s="420"/>
      <c r="W382" s="420"/>
      <c r="X382" s="420"/>
      <c r="Y382" s="421"/>
      <c r="Z382" s="185"/>
    </row>
    <row r="383" spans="1:26" ht="30" customHeight="1" x14ac:dyDescent="0.15">
      <c r="A383" s="347">
        <f>IFERROR(IF(AND($N383="○",TRIM($O383)=""),1001,0),3)</f>
        <v>0</v>
      </c>
      <c r="B383" s="185"/>
      <c r="E383" s="434"/>
      <c r="F383" s="435"/>
      <c r="G383" s="415" t="s">
        <v>711</v>
      </c>
      <c r="H383" s="437" t="s">
        <v>803</v>
      </c>
      <c r="I383" s="437"/>
      <c r="J383" s="437"/>
      <c r="K383" s="437"/>
      <c r="L383" s="437"/>
      <c r="M383" s="437"/>
      <c r="N383" s="5"/>
      <c r="O383" s="18"/>
      <c r="P383" s="19"/>
      <c r="Q383" s="19"/>
      <c r="R383" s="19"/>
      <c r="S383" s="19"/>
      <c r="T383" s="20"/>
      <c r="U383" s="420" t="s">
        <v>264</v>
      </c>
      <c r="V383" s="420"/>
      <c r="W383" s="420"/>
      <c r="X383" s="420"/>
      <c r="Y383" s="421"/>
      <c r="Z383" s="185"/>
    </row>
    <row r="384" spans="1:26" ht="19.899999999999999" customHeight="1" x14ac:dyDescent="0.15">
      <c r="B384" s="185"/>
      <c r="E384" s="434"/>
      <c r="F384" s="435"/>
      <c r="G384" s="415" t="s">
        <v>712</v>
      </c>
      <c r="H384" s="436" t="s">
        <v>592</v>
      </c>
      <c r="I384" s="436"/>
      <c r="J384" s="436"/>
      <c r="K384" s="436"/>
      <c r="L384" s="436"/>
      <c r="M384" s="436"/>
      <c r="N384" s="5"/>
      <c r="O384" s="438"/>
      <c r="P384" s="439"/>
      <c r="Q384" s="439"/>
      <c r="R384" s="439"/>
      <c r="S384" s="439"/>
      <c r="T384" s="440"/>
      <c r="U384" s="420" t="s">
        <v>265</v>
      </c>
      <c r="V384" s="420"/>
      <c r="W384" s="420"/>
      <c r="X384" s="420"/>
      <c r="Y384" s="421"/>
      <c r="Z384" s="185"/>
    </row>
    <row r="385" spans="1:26" ht="19.899999999999999" customHeight="1" x14ac:dyDescent="0.15">
      <c r="B385" s="185"/>
      <c r="E385" s="434"/>
      <c r="F385" s="435"/>
      <c r="G385" s="415" t="s">
        <v>713</v>
      </c>
      <c r="H385" s="436" t="s">
        <v>593</v>
      </c>
      <c r="I385" s="436"/>
      <c r="J385" s="436"/>
      <c r="K385" s="436"/>
      <c r="L385" s="436"/>
      <c r="M385" s="436"/>
      <c r="N385" s="5"/>
      <c r="O385" s="417"/>
      <c r="P385" s="418"/>
      <c r="Q385" s="418"/>
      <c r="R385" s="418"/>
      <c r="S385" s="418"/>
      <c r="T385" s="419"/>
      <c r="U385" s="420" t="s">
        <v>266</v>
      </c>
      <c r="V385" s="420"/>
      <c r="W385" s="420"/>
      <c r="X385" s="420"/>
      <c r="Y385" s="421"/>
      <c r="Z385" s="185"/>
    </row>
    <row r="386" spans="1:26" ht="19.899999999999999" customHeight="1" x14ac:dyDescent="0.15">
      <c r="B386" s="185"/>
      <c r="E386" s="434"/>
      <c r="F386" s="435"/>
      <c r="G386" s="415" t="s">
        <v>714</v>
      </c>
      <c r="H386" s="436" t="s">
        <v>594</v>
      </c>
      <c r="I386" s="436"/>
      <c r="J386" s="436"/>
      <c r="K386" s="436"/>
      <c r="L386" s="436"/>
      <c r="M386" s="436"/>
      <c r="N386" s="5"/>
      <c r="O386" s="417"/>
      <c r="P386" s="418"/>
      <c r="Q386" s="418"/>
      <c r="R386" s="418"/>
      <c r="S386" s="418"/>
      <c r="T386" s="419"/>
      <c r="U386" s="420" t="s">
        <v>267</v>
      </c>
      <c r="V386" s="420"/>
      <c r="W386" s="420"/>
      <c r="X386" s="420"/>
      <c r="Y386" s="421"/>
      <c r="Z386" s="185"/>
    </row>
    <row r="387" spans="1:26" ht="19.899999999999999" customHeight="1" x14ac:dyDescent="0.15">
      <c r="B387" s="185"/>
      <c r="E387" s="434"/>
      <c r="F387" s="435"/>
      <c r="G387" s="415" t="s">
        <v>715</v>
      </c>
      <c r="H387" s="436" t="s">
        <v>186</v>
      </c>
      <c r="I387" s="436"/>
      <c r="J387" s="436"/>
      <c r="K387" s="436"/>
      <c r="L387" s="436"/>
      <c r="M387" s="436"/>
      <c r="N387" s="5"/>
      <c r="O387" s="417"/>
      <c r="P387" s="418"/>
      <c r="Q387" s="418"/>
      <c r="R387" s="418"/>
      <c r="S387" s="418"/>
      <c r="T387" s="419"/>
      <c r="U387" s="420" t="s">
        <v>642</v>
      </c>
      <c r="V387" s="420"/>
      <c r="W387" s="420"/>
      <c r="X387" s="420"/>
      <c r="Y387" s="421"/>
      <c r="Z387" s="185"/>
    </row>
    <row r="388" spans="1:26" ht="19.899999999999999" customHeight="1" x14ac:dyDescent="0.15">
      <c r="B388" s="185"/>
      <c r="E388" s="434"/>
      <c r="F388" s="435"/>
      <c r="G388" s="415" t="s">
        <v>716</v>
      </c>
      <c r="H388" s="436" t="s">
        <v>595</v>
      </c>
      <c r="I388" s="436"/>
      <c r="J388" s="436"/>
      <c r="K388" s="436"/>
      <c r="L388" s="436"/>
      <c r="M388" s="436"/>
      <c r="N388" s="5"/>
      <c r="O388" s="417"/>
      <c r="P388" s="418"/>
      <c r="Q388" s="418"/>
      <c r="R388" s="418"/>
      <c r="S388" s="418"/>
      <c r="T388" s="419"/>
      <c r="U388" s="420" t="s">
        <v>268</v>
      </c>
      <c r="V388" s="420"/>
      <c r="W388" s="420"/>
      <c r="X388" s="420"/>
      <c r="Y388" s="421"/>
      <c r="Z388" s="185"/>
    </row>
    <row r="389" spans="1:26" ht="19.899999999999999" customHeight="1" x14ac:dyDescent="0.15">
      <c r="B389" s="185"/>
      <c r="E389" s="434"/>
      <c r="F389" s="435"/>
      <c r="G389" s="415" t="s">
        <v>717</v>
      </c>
      <c r="H389" s="436" t="s">
        <v>596</v>
      </c>
      <c r="I389" s="436"/>
      <c r="J389" s="436"/>
      <c r="K389" s="436"/>
      <c r="L389" s="436"/>
      <c r="M389" s="436"/>
      <c r="N389" s="5"/>
      <c r="O389" s="417"/>
      <c r="P389" s="418"/>
      <c r="Q389" s="418"/>
      <c r="R389" s="418"/>
      <c r="S389" s="418"/>
      <c r="T389" s="419"/>
      <c r="U389" s="420" t="s">
        <v>269</v>
      </c>
      <c r="V389" s="420"/>
      <c r="W389" s="420"/>
      <c r="X389" s="420"/>
      <c r="Y389" s="421"/>
      <c r="Z389" s="185"/>
    </row>
    <row r="390" spans="1:26" ht="20.100000000000001" customHeight="1" x14ac:dyDescent="0.15">
      <c r="B390" s="185"/>
      <c r="E390" s="434"/>
      <c r="F390" s="435"/>
      <c r="G390" s="415" t="s">
        <v>718</v>
      </c>
      <c r="H390" s="436" t="s">
        <v>597</v>
      </c>
      <c r="I390" s="436"/>
      <c r="J390" s="436"/>
      <c r="K390" s="436"/>
      <c r="L390" s="436"/>
      <c r="M390" s="436"/>
      <c r="N390" s="5"/>
      <c r="O390" s="422"/>
      <c r="P390" s="423"/>
      <c r="Q390" s="423"/>
      <c r="R390" s="423"/>
      <c r="S390" s="423"/>
      <c r="T390" s="424"/>
      <c r="U390" s="420" t="s">
        <v>270</v>
      </c>
      <c r="V390" s="420"/>
      <c r="W390" s="420"/>
      <c r="X390" s="420"/>
      <c r="Y390" s="421"/>
      <c r="Z390" s="185"/>
    </row>
    <row r="391" spans="1:26" ht="30" customHeight="1" x14ac:dyDescent="0.15">
      <c r="A391" s="347">
        <f>IFERROR(IF(AND($N391="○",TRIM($O391)=""),1001,0),3)</f>
        <v>0</v>
      </c>
      <c r="B391" s="185"/>
      <c r="E391" s="434"/>
      <c r="F391" s="435"/>
      <c r="G391" s="415" t="s">
        <v>719</v>
      </c>
      <c r="H391" s="437" t="s">
        <v>804</v>
      </c>
      <c r="I391" s="437"/>
      <c r="J391" s="437"/>
      <c r="K391" s="437"/>
      <c r="L391" s="437"/>
      <c r="M391" s="437"/>
      <c r="N391" s="5"/>
      <c r="O391" s="18"/>
      <c r="P391" s="19"/>
      <c r="Q391" s="19"/>
      <c r="R391" s="19"/>
      <c r="S391" s="19"/>
      <c r="T391" s="20"/>
      <c r="U391" s="420" t="s">
        <v>271</v>
      </c>
      <c r="V391" s="420"/>
      <c r="W391" s="420"/>
      <c r="X391" s="420"/>
      <c r="Y391" s="421"/>
      <c r="Z391" s="185"/>
    </row>
    <row r="392" spans="1:26" ht="19.899999999999999" customHeight="1" x14ac:dyDescent="0.15">
      <c r="B392" s="185"/>
      <c r="E392" s="434"/>
      <c r="F392" s="435"/>
      <c r="G392" s="415" t="s">
        <v>720</v>
      </c>
      <c r="H392" s="436" t="s">
        <v>598</v>
      </c>
      <c r="I392" s="436"/>
      <c r="J392" s="436"/>
      <c r="K392" s="436"/>
      <c r="L392" s="436"/>
      <c r="M392" s="436"/>
      <c r="N392" s="5"/>
      <c r="O392" s="438"/>
      <c r="P392" s="439"/>
      <c r="Q392" s="439"/>
      <c r="R392" s="439"/>
      <c r="S392" s="439"/>
      <c r="T392" s="440"/>
      <c r="U392" s="420" t="s">
        <v>272</v>
      </c>
      <c r="V392" s="420"/>
      <c r="W392" s="420"/>
      <c r="X392" s="420"/>
      <c r="Y392" s="421"/>
      <c r="Z392" s="185"/>
    </row>
    <row r="393" spans="1:26" ht="20.100000000000001" customHeight="1" x14ac:dyDescent="0.15">
      <c r="B393" s="185"/>
      <c r="E393" s="434"/>
      <c r="F393" s="435"/>
      <c r="G393" s="415" t="s">
        <v>721</v>
      </c>
      <c r="H393" s="436" t="s">
        <v>599</v>
      </c>
      <c r="I393" s="436"/>
      <c r="J393" s="436"/>
      <c r="K393" s="436"/>
      <c r="L393" s="436"/>
      <c r="M393" s="436"/>
      <c r="N393" s="5"/>
      <c r="O393" s="417"/>
      <c r="P393" s="418"/>
      <c r="Q393" s="418"/>
      <c r="R393" s="418"/>
      <c r="S393" s="418"/>
      <c r="T393" s="419"/>
      <c r="U393" s="420" t="s">
        <v>273</v>
      </c>
      <c r="V393" s="420"/>
      <c r="W393" s="420"/>
      <c r="X393" s="420"/>
      <c r="Y393" s="421"/>
      <c r="Z393" s="185"/>
    </row>
    <row r="394" spans="1:26" ht="19.899999999999999" customHeight="1" x14ac:dyDescent="0.15">
      <c r="B394" s="185"/>
      <c r="E394" s="434"/>
      <c r="F394" s="435"/>
      <c r="G394" s="415" t="s">
        <v>722</v>
      </c>
      <c r="H394" s="436" t="s">
        <v>600</v>
      </c>
      <c r="I394" s="436"/>
      <c r="J394" s="436"/>
      <c r="K394" s="436"/>
      <c r="L394" s="436"/>
      <c r="M394" s="436"/>
      <c r="N394" s="5"/>
      <c r="O394" s="417"/>
      <c r="P394" s="418"/>
      <c r="Q394" s="418"/>
      <c r="R394" s="418"/>
      <c r="S394" s="418"/>
      <c r="T394" s="419"/>
      <c r="U394" s="420" t="s">
        <v>274</v>
      </c>
      <c r="V394" s="420"/>
      <c r="W394" s="420"/>
      <c r="X394" s="420"/>
      <c r="Y394" s="421"/>
      <c r="Z394" s="185"/>
    </row>
    <row r="395" spans="1:26" ht="19.899999999999999" customHeight="1" x14ac:dyDescent="0.15">
      <c r="B395" s="185"/>
      <c r="E395" s="434"/>
      <c r="F395" s="435"/>
      <c r="G395" s="415" t="s">
        <v>723</v>
      </c>
      <c r="H395" s="436" t="s">
        <v>187</v>
      </c>
      <c r="I395" s="436"/>
      <c r="J395" s="436"/>
      <c r="K395" s="436"/>
      <c r="L395" s="436"/>
      <c r="M395" s="436"/>
      <c r="N395" s="5"/>
      <c r="O395" s="417"/>
      <c r="P395" s="418"/>
      <c r="Q395" s="418"/>
      <c r="R395" s="418"/>
      <c r="S395" s="418"/>
      <c r="T395" s="419"/>
      <c r="U395" s="420" t="s">
        <v>643</v>
      </c>
      <c r="V395" s="420"/>
      <c r="W395" s="420"/>
      <c r="X395" s="420"/>
      <c r="Y395" s="421"/>
      <c r="Z395" s="185"/>
    </row>
    <row r="396" spans="1:26" ht="30" customHeight="1" x14ac:dyDescent="0.15">
      <c r="B396" s="185"/>
      <c r="E396" s="441"/>
      <c r="F396" s="442"/>
      <c r="G396" s="427" t="s">
        <v>724</v>
      </c>
      <c r="H396" s="443" t="s">
        <v>188</v>
      </c>
      <c r="I396" s="443"/>
      <c r="J396" s="443"/>
      <c r="K396" s="443"/>
      <c r="L396" s="443"/>
      <c r="M396" s="443"/>
      <c r="N396" s="6"/>
      <c r="O396" s="444"/>
      <c r="P396" s="445"/>
      <c r="Q396" s="445"/>
      <c r="R396" s="445"/>
      <c r="S396" s="445"/>
      <c r="T396" s="446"/>
      <c r="U396" s="447" t="s">
        <v>644</v>
      </c>
      <c r="V396" s="447"/>
      <c r="W396" s="447"/>
      <c r="X396" s="447"/>
      <c r="Y396" s="448"/>
      <c r="Z396" s="185"/>
    </row>
    <row r="397" spans="1:26" ht="19.899999999999999" customHeight="1" x14ac:dyDescent="0.15">
      <c r="B397" s="185"/>
      <c r="E397" s="428" t="s">
        <v>601</v>
      </c>
      <c r="F397" s="429"/>
      <c r="G397" s="430" t="s">
        <v>725</v>
      </c>
      <c r="H397" s="431" t="s">
        <v>602</v>
      </c>
      <c r="I397" s="431"/>
      <c r="J397" s="431"/>
      <c r="K397" s="431"/>
      <c r="L397" s="431"/>
      <c r="M397" s="431"/>
      <c r="N397" s="4"/>
      <c r="O397" s="417"/>
      <c r="P397" s="418"/>
      <c r="Q397" s="418"/>
      <c r="R397" s="418"/>
      <c r="S397" s="418"/>
      <c r="T397" s="419"/>
      <c r="U397" s="432" t="s">
        <v>275</v>
      </c>
      <c r="V397" s="432"/>
      <c r="W397" s="432"/>
      <c r="X397" s="432"/>
      <c r="Y397" s="433"/>
      <c r="Z397" s="185"/>
    </row>
    <row r="398" spans="1:26" ht="19.899999999999999" customHeight="1" x14ac:dyDescent="0.15">
      <c r="B398" s="185"/>
      <c r="E398" s="434"/>
      <c r="F398" s="435"/>
      <c r="G398" s="415" t="s">
        <v>726</v>
      </c>
      <c r="H398" s="436" t="s">
        <v>276</v>
      </c>
      <c r="I398" s="436"/>
      <c r="J398" s="436"/>
      <c r="K398" s="436"/>
      <c r="L398" s="436"/>
      <c r="M398" s="436"/>
      <c r="N398" s="5"/>
      <c r="O398" s="417"/>
      <c r="P398" s="418"/>
      <c r="Q398" s="418"/>
      <c r="R398" s="418"/>
      <c r="S398" s="418"/>
      <c r="T398" s="419"/>
      <c r="U398" s="420" t="s">
        <v>276</v>
      </c>
      <c r="V398" s="420"/>
      <c r="W398" s="420"/>
      <c r="X398" s="420"/>
      <c r="Y398" s="421"/>
      <c r="Z398" s="185"/>
    </row>
    <row r="399" spans="1:26" ht="19.899999999999999" customHeight="1" x14ac:dyDescent="0.15">
      <c r="B399" s="185"/>
      <c r="E399" s="434"/>
      <c r="F399" s="435"/>
      <c r="G399" s="415" t="s">
        <v>727</v>
      </c>
      <c r="H399" s="436" t="s">
        <v>603</v>
      </c>
      <c r="I399" s="436"/>
      <c r="J399" s="436"/>
      <c r="K399" s="436"/>
      <c r="L399" s="436"/>
      <c r="M399" s="436"/>
      <c r="N399" s="5"/>
      <c r="O399" s="417"/>
      <c r="P399" s="418"/>
      <c r="Q399" s="418"/>
      <c r="R399" s="418"/>
      <c r="S399" s="418"/>
      <c r="T399" s="419"/>
      <c r="U399" s="420" t="s">
        <v>277</v>
      </c>
      <c r="V399" s="420"/>
      <c r="W399" s="420"/>
      <c r="X399" s="420"/>
      <c r="Y399" s="421"/>
      <c r="Z399" s="185"/>
    </row>
    <row r="400" spans="1:26" ht="19.899999999999999" customHeight="1" x14ac:dyDescent="0.15">
      <c r="B400" s="185"/>
      <c r="E400" s="434"/>
      <c r="F400" s="435"/>
      <c r="G400" s="415" t="s">
        <v>728</v>
      </c>
      <c r="H400" s="436" t="s">
        <v>604</v>
      </c>
      <c r="I400" s="436"/>
      <c r="J400" s="436"/>
      <c r="K400" s="436"/>
      <c r="L400" s="436"/>
      <c r="M400" s="436"/>
      <c r="N400" s="5"/>
      <c r="O400" s="417"/>
      <c r="P400" s="418"/>
      <c r="Q400" s="418"/>
      <c r="R400" s="418"/>
      <c r="S400" s="418"/>
      <c r="T400" s="419"/>
      <c r="U400" s="420" t="s">
        <v>645</v>
      </c>
      <c r="V400" s="420"/>
      <c r="W400" s="420"/>
      <c r="X400" s="420"/>
      <c r="Y400" s="421"/>
      <c r="Z400" s="185"/>
    </row>
    <row r="401" spans="1:26" ht="19.899999999999999" customHeight="1" x14ac:dyDescent="0.15">
      <c r="B401" s="185"/>
      <c r="E401" s="434"/>
      <c r="F401" s="435"/>
      <c r="G401" s="415" t="s">
        <v>729</v>
      </c>
      <c r="H401" s="436" t="s">
        <v>241</v>
      </c>
      <c r="I401" s="436"/>
      <c r="J401" s="436"/>
      <c r="K401" s="436"/>
      <c r="L401" s="436"/>
      <c r="M401" s="436"/>
      <c r="N401" s="5"/>
      <c r="O401" s="417"/>
      <c r="P401" s="418"/>
      <c r="Q401" s="418"/>
      <c r="R401" s="418"/>
      <c r="S401" s="418"/>
      <c r="T401" s="419"/>
      <c r="U401" s="420" t="s">
        <v>239</v>
      </c>
      <c r="V401" s="420"/>
      <c r="W401" s="420"/>
      <c r="X401" s="420"/>
      <c r="Y401" s="421"/>
      <c r="Z401" s="185"/>
    </row>
    <row r="402" spans="1:26" ht="30" customHeight="1" x14ac:dyDescent="0.15">
      <c r="B402" s="185"/>
      <c r="E402" s="434"/>
      <c r="F402" s="435"/>
      <c r="G402" s="415" t="s">
        <v>730</v>
      </c>
      <c r="H402" s="436" t="s">
        <v>605</v>
      </c>
      <c r="I402" s="436"/>
      <c r="J402" s="436"/>
      <c r="K402" s="436"/>
      <c r="L402" s="436"/>
      <c r="M402" s="436"/>
      <c r="N402" s="5"/>
      <c r="O402" s="417"/>
      <c r="P402" s="418"/>
      <c r="Q402" s="418"/>
      <c r="R402" s="418"/>
      <c r="S402" s="418"/>
      <c r="T402" s="419"/>
      <c r="U402" s="420" t="s">
        <v>278</v>
      </c>
      <c r="V402" s="420"/>
      <c r="W402" s="420"/>
      <c r="X402" s="420"/>
      <c r="Y402" s="421"/>
      <c r="Z402" s="185"/>
    </row>
    <row r="403" spans="1:26" ht="19.899999999999999" customHeight="1" x14ac:dyDescent="0.15">
      <c r="B403" s="185"/>
      <c r="E403" s="434"/>
      <c r="F403" s="435"/>
      <c r="G403" s="415" t="s">
        <v>731</v>
      </c>
      <c r="H403" s="416" t="s">
        <v>218</v>
      </c>
      <c r="I403" s="416"/>
      <c r="J403" s="416"/>
      <c r="K403" s="416"/>
      <c r="L403" s="416"/>
      <c r="M403" s="416"/>
      <c r="N403" s="5"/>
      <c r="O403" s="417"/>
      <c r="P403" s="418"/>
      <c r="Q403" s="418"/>
      <c r="R403" s="418"/>
      <c r="S403" s="418"/>
      <c r="T403" s="419"/>
      <c r="U403" s="420" t="s">
        <v>646</v>
      </c>
      <c r="V403" s="420"/>
      <c r="W403" s="420"/>
      <c r="X403" s="420"/>
      <c r="Y403" s="421"/>
      <c r="Z403" s="185"/>
    </row>
    <row r="404" spans="1:26" ht="19.899999999999999" customHeight="1" x14ac:dyDescent="0.15">
      <c r="B404" s="185"/>
      <c r="E404" s="441"/>
      <c r="F404" s="442"/>
      <c r="G404" s="427" t="s">
        <v>732</v>
      </c>
      <c r="H404" s="449" t="s">
        <v>219</v>
      </c>
      <c r="I404" s="449"/>
      <c r="J404" s="449"/>
      <c r="K404" s="449"/>
      <c r="L404" s="449"/>
      <c r="M404" s="449"/>
      <c r="N404" s="6"/>
      <c r="O404" s="444"/>
      <c r="P404" s="445"/>
      <c r="Q404" s="445"/>
      <c r="R404" s="445"/>
      <c r="S404" s="445"/>
      <c r="T404" s="446"/>
      <c r="U404" s="447" t="s">
        <v>647</v>
      </c>
      <c r="V404" s="447"/>
      <c r="W404" s="447"/>
      <c r="X404" s="447"/>
      <c r="Y404" s="448"/>
      <c r="Z404" s="185"/>
    </row>
    <row r="405" spans="1:26" ht="19.899999999999999" customHeight="1" x14ac:dyDescent="0.15">
      <c r="B405" s="185"/>
      <c r="E405" s="450" t="s">
        <v>606</v>
      </c>
      <c r="F405" s="451"/>
      <c r="G405" s="430" t="s">
        <v>733</v>
      </c>
      <c r="H405" s="452" t="s">
        <v>607</v>
      </c>
      <c r="I405" s="452"/>
      <c r="J405" s="452"/>
      <c r="K405" s="452"/>
      <c r="L405" s="452"/>
      <c r="M405" s="452"/>
      <c r="N405" s="4"/>
      <c r="O405" s="417"/>
      <c r="P405" s="418"/>
      <c r="Q405" s="418"/>
      <c r="R405" s="418"/>
      <c r="S405" s="418"/>
      <c r="T405" s="419"/>
      <c r="U405" s="432" t="s">
        <v>648</v>
      </c>
      <c r="V405" s="432"/>
      <c r="W405" s="432"/>
      <c r="X405" s="432"/>
      <c r="Y405" s="433"/>
      <c r="Z405" s="185"/>
    </row>
    <row r="406" spans="1:26" ht="19.899999999999999" customHeight="1" x14ac:dyDescent="0.15">
      <c r="B406" s="185"/>
      <c r="E406" s="425"/>
      <c r="F406" s="426"/>
      <c r="G406" s="427" t="s">
        <v>734</v>
      </c>
      <c r="H406" s="449" t="s">
        <v>608</v>
      </c>
      <c r="I406" s="449"/>
      <c r="J406" s="449"/>
      <c r="K406" s="449"/>
      <c r="L406" s="449"/>
      <c r="M406" s="449"/>
      <c r="N406" s="6"/>
      <c r="O406" s="444"/>
      <c r="P406" s="445"/>
      <c r="Q406" s="445"/>
      <c r="R406" s="445"/>
      <c r="S406" s="445"/>
      <c r="T406" s="446"/>
      <c r="U406" s="447" t="s">
        <v>649</v>
      </c>
      <c r="V406" s="447"/>
      <c r="W406" s="447"/>
      <c r="X406" s="447"/>
      <c r="Y406" s="448"/>
      <c r="Z406" s="185"/>
    </row>
    <row r="407" spans="1:26" ht="19.899999999999999" customHeight="1" x14ac:dyDescent="0.15">
      <c r="B407" s="185"/>
      <c r="E407" s="450" t="s">
        <v>184</v>
      </c>
      <c r="F407" s="451"/>
      <c r="G407" s="430" t="s">
        <v>735</v>
      </c>
      <c r="H407" s="452" t="s">
        <v>189</v>
      </c>
      <c r="I407" s="452"/>
      <c r="J407" s="452"/>
      <c r="K407" s="452"/>
      <c r="L407" s="452"/>
      <c r="M407" s="452"/>
      <c r="N407" s="4"/>
      <c r="O407" s="417"/>
      <c r="P407" s="418"/>
      <c r="Q407" s="418"/>
      <c r="R407" s="418"/>
      <c r="S407" s="418"/>
      <c r="T407" s="419"/>
      <c r="U407" s="432" t="s">
        <v>650</v>
      </c>
      <c r="V407" s="432"/>
      <c r="W407" s="432"/>
      <c r="X407" s="432"/>
      <c r="Y407" s="433"/>
      <c r="Z407" s="185"/>
    </row>
    <row r="408" spans="1:26" ht="19.899999999999999" customHeight="1" x14ac:dyDescent="0.15">
      <c r="B408" s="185"/>
      <c r="E408" s="413"/>
      <c r="F408" s="414"/>
      <c r="G408" s="415" t="s">
        <v>736</v>
      </c>
      <c r="H408" s="416" t="s">
        <v>190</v>
      </c>
      <c r="I408" s="416"/>
      <c r="J408" s="416"/>
      <c r="K408" s="416"/>
      <c r="L408" s="416"/>
      <c r="M408" s="416"/>
      <c r="N408" s="5"/>
      <c r="O408" s="417"/>
      <c r="P408" s="418"/>
      <c r="Q408" s="418"/>
      <c r="R408" s="418"/>
      <c r="S408" s="418"/>
      <c r="T408" s="419"/>
      <c r="U408" s="420" t="s">
        <v>651</v>
      </c>
      <c r="V408" s="420"/>
      <c r="W408" s="420"/>
      <c r="X408" s="420"/>
      <c r="Y408" s="421"/>
      <c r="Z408" s="185"/>
    </row>
    <row r="409" spans="1:26" ht="19.899999999999999" customHeight="1" x14ac:dyDescent="0.15">
      <c r="B409" s="185"/>
      <c r="E409" s="413"/>
      <c r="F409" s="414"/>
      <c r="G409" s="415" t="s">
        <v>737</v>
      </c>
      <c r="H409" s="416" t="s">
        <v>191</v>
      </c>
      <c r="I409" s="416"/>
      <c r="J409" s="416"/>
      <c r="K409" s="416"/>
      <c r="L409" s="416"/>
      <c r="M409" s="416"/>
      <c r="N409" s="5"/>
      <c r="O409" s="417"/>
      <c r="P409" s="418"/>
      <c r="Q409" s="418"/>
      <c r="R409" s="418"/>
      <c r="S409" s="418"/>
      <c r="T409" s="419"/>
      <c r="U409" s="420" t="s">
        <v>652</v>
      </c>
      <c r="V409" s="420"/>
      <c r="W409" s="420"/>
      <c r="X409" s="420"/>
      <c r="Y409" s="421"/>
      <c r="Z409" s="185"/>
    </row>
    <row r="410" spans="1:26" ht="19.899999999999999" customHeight="1" x14ac:dyDescent="0.15">
      <c r="B410" s="185"/>
      <c r="E410" s="413"/>
      <c r="F410" s="414"/>
      <c r="G410" s="415" t="s">
        <v>738</v>
      </c>
      <c r="H410" s="416" t="s">
        <v>192</v>
      </c>
      <c r="I410" s="416"/>
      <c r="J410" s="416"/>
      <c r="K410" s="416"/>
      <c r="L410" s="416"/>
      <c r="M410" s="416"/>
      <c r="N410" s="5"/>
      <c r="O410" s="422"/>
      <c r="P410" s="423"/>
      <c r="Q410" s="423"/>
      <c r="R410" s="423"/>
      <c r="S410" s="423"/>
      <c r="T410" s="424"/>
      <c r="U410" s="420" t="s">
        <v>653</v>
      </c>
      <c r="V410" s="420"/>
      <c r="W410" s="420"/>
      <c r="X410" s="420"/>
      <c r="Y410" s="421"/>
      <c r="Z410" s="185"/>
    </row>
    <row r="411" spans="1:26" ht="30" customHeight="1" x14ac:dyDescent="0.15">
      <c r="A411" s="347">
        <f>IFERROR(IF(AND($N411="○",TRIM($O411)=""),1001,0),3)</f>
        <v>0</v>
      </c>
      <c r="B411" s="185"/>
      <c r="E411" s="425"/>
      <c r="F411" s="426"/>
      <c r="G411" s="427" t="s">
        <v>739</v>
      </c>
      <c r="H411" s="364" t="s">
        <v>305</v>
      </c>
      <c r="I411" s="364"/>
      <c r="J411" s="364"/>
      <c r="K411" s="364"/>
      <c r="L411" s="364"/>
      <c r="M411" s="364"/>
      <c r="N411" s="6"/>
      <c r="O411" s="12"/>
      <c r="P411" s="13"/>
      <c r="Q411" s="13"/>
      <c r="R411" s="13"/>
      <c r="S411" s="13"/>
      <c r="T411" s="14"/>
      <c r="U411" s="370"/>
      <c r="V411" s="370"/>
      <c r="W411" s="370"/>
      <c r="X411" s="370"/>
      <c r="Y411" s="371"/>
      <c r="Z411" s="185"/>
    </row>
    <row r="412" spans="1:26" ht="19.899999999999999" customHeight="1" x14ac:dyDescent="0.15">
      <c r="B412" s="185"/>
      <c r="E412" s="428" t="s">
        <v>609</v>
      </c>
      <c r="F412" s="429"/>
      <c r="G412" s="430" t="s">
        <v>740</v>
      </c>
      <c r="H412" s="452" t="s">
        <v>193</v>
      </c>
      <c r="I412" s="452"/>
      <c r="J412" s="452"/>
      <c r="K412" s="452"/>
      <c r="L412" s="452"/>
      <c r="M412" s="452"/>
      <c r="N412" s="4"/>
      <c r="O412" s="417"/>
      <c r="P412" s="418"/>
      <c r="Q412" s="418"/>
      <c r="R412" s="418"/>
      <c r="S412" s="418"/>
      <c r="T412" s="419"/>
      <c r="U412" s="432" t="s">
        <v>654</v>
      </c>
      <c r="V412" s="432"/>
      <c r="W412" s="432"/>
      <c r="X412" s="432"/>
      <c r="Y412" s="433"/>
      <c r="Z412" s="185"/>
    </row>
    <row r="413" spans="1:26" ht="19.899999999999999" customHeight="1" x14ac:dyDescent="0.15">
      <c r="B413" s="185"/>
      <c r="E413" s="434"/>
      <c r="F413" s="435"/>
      <c r="G413" s="415" t="s">
        <v>741</v>
      </c>
      <c r="H413" s="416" t="s">
        <v>194</v>
      </c>
      <c r="I413" s="416"/>
      <c r="J413" s="416"/>
      <c r="K413" s="416"/>
      <c r="L413" s="416"/>
      <c r="M413" s="416"/>
      <c r="N413" s="5"/>
      <c r="O413" s="417"/>
      <c r="P413" s="418"/>
      <c r="Q413" s="418"/>
      <c r="R413" s="418"/>
      <c r="S413" s="418"/>
      <c r="T413" s="419"/>
      <c r="U413" s="420" t="s">
        <v>655</v>
      </c>
      <c r="V413" s="420"/>
      <c r="W413" s="420"/>
      <c r="X413" s="420"/>
      <c r="Y413" s="421"/>
      <c r="Z413" s="185"/>
    </row>
    <row r="414" spans="1:26" ht="19.899999999999999" customHeight="1" x14ac:dyDescent="0.15">
      <c r="B414" s="185"/>
      <c r="E414" s="434"/>
      <c r="F414" s="435"/>
      <c r="G414" s="415" t="s">
        <v>742</v>
      </c>
      <c r="H414" s="416" t="s">
        <v>220</v>
      </c>
      <c r="I414" s="416"/>
      <c r="J414" s="416"/>
      <c r="K414" s="416"/>
      <c r="L414" s="416"/>
      <c r="M414" s="416"/>
      <c r="N414" s="5"/>
      <c r="O414" s="417"/>
      <c r="P414" s="418"/>
      <c r="Q414" s="418"/>
      <c r="R414" s="418"/>
      <c r="S414" s="418"/>
      <c r="T414" s="419"/>
      <c r="U414" s="420" t="s">
        <v>656</v>
      </c>
      <c r="V414" s="420"/>
      <c r="W414" s="420"/>
      <c r="X414" s="420"/>
      <c r="Y414" s="421"/>
      <c r="Z414" s="185"/>
    </row>
    <row r="415" spans="1:26" ht="19.899999999999999" customHeight="1" x14ac:dyDescent="0.15">
      <c r="B415" s="185"/>
      <c r="E415" s="434"/>
      <c r="F415" s="435"/>
      <c r="G415" s="415" t="s">
        <v>743</v>
      </c>
      <c r="H415" s="416" t="s">
        <v>195</v>
      </c>
      <c r="I415" s="416"/>
      <c r="J415" s="416"/>
      <c r="K415" s="416"/>
      <c r="L415" s="416"/>
      <c r="M415" s="416"/>
      <c r="N415" s="5"/>
      <c r="O415" s="417"/>
      <c r="P415" s="418"/>
      <c r="Q415" s="418"/>
      <c r="R415" s="418"/>
      <c r="S415" s="418"/>
      <c r="T415" s="419"/>
      <c r="U415" s="420" t="s">
        <v>657</v>
      </c>
      <c r="V415" s="420"/>
      <c r="W415" s="420"/>
      <c r="X415" s="420"/>
      <c r="Y415" s="421"/>
      <c r="Z415" s="185"/>
    </row>
    <row r="416" spans="1:26" ht="19.899999999999999" customHeight="1" x14ac:dyDescent="0.15">
      <c r="B416" s="185"/>
      <c r="E416" s="434"/>
      <c r="F416" s="435"/>
      <c r="G416" s="415" t="s">
        <v>744</v>
      </c>
      <c r="H416" s="416" t="s">
        <v>196</v>
      </c>
      <c r="I416" s="416"/>
      <c r="J416" s="416"/>
      <c r="K416" s="416"/>
      <c r="L416" s="416"/>
      <c r="M416" s="416"/>
      <c r="N416" s="5"/>
      <c r="O416" s="417"/>
      <c r="P416" s="418"/>
      <c r="Q416" s="418"/>
      <c r="R416" s="418"/>
      <c r="S416" s="418"/>
      <c r="T416" s="419"/>
      <c r="U416" s="420" t="s">
        <v>658</v>
      </c>
      <c r="V416" s="420"/>
      <c r="W416" s="420"/>
      <c r="X416" s="420"/>
      <c r="Y416" s="421"/>
      <c r="Z416" s="185"/>
    </row>
    <row r="417" spans="1:26" ht="19.899999999999999" customHeight="1" x14ac:dyDescent="0.15">
      <c r="B417" s="185"/>
      <c r="E417" s="434"/>
      <c r="F417" s="435"/>
      <c r="G417" s="415" t="s">
        <v>745</v>
      </c>
      <c r="H417" s="436" t="s">
        <v>805</v>
      </c>
      <c r="I417" s="436"/>
      <c r="J417" s="436"/>
      <c r="K417" s="436"/>
      <c r="L417" s="436"/>
      <c r="M417" s="436"/>
      <c r="N417" s="5"/>
      <c r="O417" s="417"/>
      <c r="P417" s="418"/>
      <c r="Q417" s="418"/>
      <c r="R417" s="418"/>
      <c r="S417" s="418"/>
      <c r="T417" s="419"/>
      <c r="U417" s="420" t="s">
        <v>802</v>
      </c>
      <c r="V417" s="420"/>
      <c r="W417" s="420"/>
      <c r="X417" s="420"/>
      <c r="Y417" s="421"/>
      <c r="Z417" s="185"/>
    </row>
    <row r="418" spans="1:26" ht="20.100000000000001" customHeight="1" x14ac:dyDescent="0.15">
      <c r="B418" s="185"/>
      <c r="E418" s="434"/>
      <c r="F418" s="435"/>
      <c r="G418" s="415" t="s">
        <v>746</v>
      </c>
      <c r="H418" s="436" t="s">
        <v>197</v>
      </c>
      <c r="I418" s="436"/>
      <c r="J418" s="436"/>
      <c r="K418" s="436"/>
      <c r="L418" s="436"/>
      <c r="M418" s="436"/>
      <c r="N418" s="5"/>
      <c r="O418" s="417"/>
      <c r="P418" s="418"/>
      <c r="Q418" s="418"/>
      <c r="R418" s="418"/>
      <c r="S418" s="418"/>
      <c r="T418" s="419"/>
      <c r="U418" s="420" t="s">
        <v>659</v>
      </c>
      <c r="V418" s="420"/>
      <c r="W418" s="420"/>
      <c r="X418" s="420"/>
      <c r="Y418" s="421"/>
      <c r="Z418" s="185"/>
    </row>
    <row r="419" spans="1:26" ht="19.899999999999999" customHeight="1" x14ac:dyDescent="0.15">
      <c r="B419" s="185"/>
      <c r="E419" s="434"/>
      <c r="F419" s="435"/>
      <c r="G419" s="415" t="s">
        <v>747</v>
      </c>
      <c r="H419" s="436" t="s">
        <v>610</v>
      </c>
      <c r="I419" s="436"/>
      <c r="J419" s="436"/>
      <c r="K419" s="436"/>
      <c r="L419" s="436"/>
      <c r="M419" s="436"/>
      <c r="N419" s="5"/>
      <c r="O419" s="417"/>
      <c r="P419" s="418"/>
      <c r="Q419" s="418"/>
      <c r="R419" s="418"/>
      <c r="S419" s="418"/>
      <c r="T419" s="419"/>
      <c r="U419" s="420" t="s">
        <v>610</v>
      </c>
      <c r="V419" s="420"/>
      <c r="W419" s="420"/>
      <c r="X419" s="420"/>
      <c r="Y419" s="421"/>
      <c r="Z419" s="185"/>
    </row>
    <row r="420" spans="1:26" ht="19.899999999999999" customHeight="1" x14ac:dyDescent="0.15">
      <c r="B420" s="185"/>
      <c r="E420" s="434"/>
      <c r="F420" s="435"/>
      <c r="G420" s="415" t="s">
        <v>748</v>
      </c>
      <c r="H420" s="436" t="s">
        <v>611</v>
      </c>
      <c r="I420" s="436"/>
      <c r="J420" s="436"/>
      <c r="K420" s="436"/>
      <c r="L420" s="436"/>
      <c r="M420" s="436"/>
      <c r="N420" s="5"/>
      <c r="O420" s="422"/>
      <c r="P420" s="423"/>
      <c r="Q420" s="423"/>
      <c r="R420" s="423"/>
      <c r="S420" s="423"/>
      <c r="T420" s="424"/>
      <c r="U420" s="420" t="s">
        <v>611</v>
      </c>
      <c r="V420" s="420"/>
      <c r="W420" s="420"/>
      <c r="X420" s="420"/>
      <c r="Y420" s="421"/>
      <c r="Z420" s="185"/>
    </row>
    <row r="421" spans="1:26" ht="30" customHeight="1" x14ac:dyDescent="0.15">
      <c r="A421" s="347">
        <f>IFERROR(IF(AND($N421="○",TRIM($O421)=""),1001,0),3)</f>
        <v>0</v>
      </c>
      <c r="B421" s="185"/>
      <c r="E421" s="441"/>
      <c r="F421" s="442"/>
      <c r="G421" s="427" t="s">
        <v>749</v>
      </c>
      <c r="H421" s="449" t="s">
        <v>806</v>
      </c>
      <c r="I421" s="449"/>
      <c r="J421" s="449"/>
      <c r="K421" s="449"/>
      <c r="L421" s="449"/>
      <c r="M421" s="449"/>
      <c r="N421" s="6"/>
      <c r="O421" s="12"/>
      <c r="P421" s="13"/>
      <c r="Q421" s="13"/>
      <c r="R421" s="13"/>
      <c r="S421" s="13"/>
      <c r="T421" s="14"/>
      <c r="U421" s="447"/>
      <c r="V421" s="447"/>
      <c r="W421" s="447"/>
      <c r="X421" s="447"/>
      <c r="Y421" s="448"/>
      <c r="Z421" s="185"/>
    </row>
    <row r="422" spans="1:26" ht="19.899999999999999" customHeight="1" x14ac:dyDescent="0.15">
      <c r="B422" s="185"/>
      <c r="E422" s="428" t="s">
        <v>612</v>
      </c>
      <c r="F422" s="429"/>
      <c r="G422" s="430" t="s">
        <v>750</v>
      </c>
      <c r="H422" s="452" t="s">
        <v>198</v>
      </c>
      <c r="I422" s="452"/>
      <c r="J422" s="452"/>
      <c r="K422" s="452"/>
      <c r="L422" s="452"/>
      <c r="M422" s="452"/>
      <c r="N422" s="4"/>
      <c r="O422" s="417"/>
      <c r="P422" s="418"/>
      <c r="Q422" s="418"/>
      <c r="R422" s="418"/>
      <c r="S422" s="418"/>
      <c r="T422" s="419"/>
      <c r="U422" s="432" t="s">
        <v>660</v>
      </c>
      <c r="V422" s="432"/>
      <c r="W422" s="432"/>
      <c r="X422" s="432"/>
      <c r="Y422" s="433"/>
      <c r="Z422" s="185"/>
    </row>
    <row r="423" spans="1:26" ht="20.100000000000001" customHeight="1" x14ac:dyDescent="0.15">
      <c r="B423" s="185"/>
      <c r="E423" s="434"/>
      <c r="F423" s="435"/>
      <c r="G423" s="415" t="s">
        <v>751</v>
      </c>
      <c r="H423" s="416" t="s">
        <v>199</v>
      </c>
      <c r="I423" s="416"/>
      <c r="J423" s="416"/>
      <c r="K423" s="416"/>
      <c r="L423" s="416"/>
      <c r="M423" s="416"/>
      <c r="N423" s="5"/>
      <c r="O423" s="417"/>
      <c r="P423" s="418"/>
      <c r="Q423" s="418"/>
      <c r="R423" s="418"/>
      <c r="S423" s="418"/>
      <c r="T423" s="419"/>
      <c r="U423" s="420" t="s">
        <v>661</v>
      </c>
      <c r="V423" s="420"/>
      <c r="W423" s="420"/>
      <c r="X423" s="420"/>
      <c r="Y423" s="421"/>
      <c r="Z423" s="185"/>
    </row>
    <row r="424" spans="1:26" ht="19.899999999999999" customHeight="1" x14ac:dyDescent="0.15">
      <c r="B424" s="185"/>
      <c r="E424" s="441"/>
      <c r="F424" s="442"/>
      <c r="G424" s="427" t="s">
        <v>752</v>
      </c>
      <c r="H424" s="449" t="s">
        <v>200</v>
      </c>
      <c r="I424" s="449"/>
      <c r="J424" s="449"/>
      <c r="K424" s="449"/>
      <c r="L424" s="449"/>
      <c r="M424" s="449"/>
      <c r="N424" s="6"/>
      <c r="O424" s="444"/>
      <c r="P424" s="445"/>
      <c r="Q424" s="445"/>
      <c r="R424" s="445"/>
      <c r="S424" s="445"/>
      <c r="T424" s="446"/>
      <c r="U424" s="447" t="s">
        <v>662</v>
      </c>
      <c r="V424" s="447"/>
      <c r="W424" s="447"/>
      <c r="X424" s="447"/>
      <c r="Y424" s="448"/>
      <c r="Z424" s="185"/>
    </row>
    <row r="425" spans="1:26" ht="19.899999999999999" customHeight="1" x14ac:dyDescent="0.15">
      <c r="B425" s="185"/>
      <c r="E425" s="453" t="s">
        <v>613</v>
      </c>
      <c r="F425" s="454"/>
      <c r="G425" s="406" t="s">
        <v>753</v>
      </c>
      <c r="H425" s="407" t="s">
        <v>201</v>
      </c>
      <c r="I425" s="407"/>
      <c r="J425" s="407"/>
      <c r="K425" s="407"/>
      <c r="L425" s="407"/>
      <c r="M425" s="407"/>
      <c r="N425" s="7"/>
      <c r="O425" s="408"/>
      <c r="P425" s="409"/>
      <c r="Q425" s="409"/>
      <c r="R425" s="409"/>
      <c r="S425" s="409"/>
      <c r="T425" s="410"/>
      <c r="U425" s="411" t="s">
        <v>663</v>
      </c>
      <c r="V425" s="411"/>
      <c r="W425" s="411"/>
      <c r="X425" s="411"/>
      <c r="Y425" s="412"/>
      <c r="Z425" s="185"/>
    </row>
    <row r="426" spans="1:26" ht="19.899999999999999" customHeight="1" x14ac:dyDescent="0.15">
      <c r="B426" s="185"/>
      <c r="E426" s="434"/>
      <c r="F426" s="435"/>
      <c r="G426" s="415" t="s">
        <v>754</v>
      </c>
      <c r="H426" s="416" t="s">
        <v>202</v>
      </c>
      <c r="I426" s="416"/>
      <c r="J426" s="416"/>
      <c r="K426" s="416"/>
      <c r="L426" s="416"/>
      <c r="M426" s="416"/>
      <c r="N426" s="5"/>
      <c r="O426" s="417"/>
      <c r="P426" s="418"/>
      <c r="Q426" s="418"/>
      <c r="R426" s="418"/>
      <c r="S426" s="418"/>
      <c r="T426" s="419"/>
      <c r="U426" s="420" t="s">
        <v>664</v>
      </c>
      <c r="V426" s="420"/>
      <c r="W426" s="420"/>
      <c r="X426" s="420"/>
      <c r="Y426" s="421"/>
      <c r="Z426" s="185"/>
    </row>
    <row r="427" spans="1:26" ht="19.899999999999999" customHeight="1" x14ac:dyDescent="0.15">
      <c r="B427" s="185"/>
      <c r="E427" s="434"/>
      <c r="F427" s="435"/>
      <c r="G427" s="415" t="s">
        <v>755</v>
      </c>
      <c r="H427" s="416" t="s">
        <v>203</v>
      </c>
      <c r="I427" s="416"/>
      <c r="J427" s="416"/>
      <c r="K427" s="416"/>
      <c r="L427" s="416"/>
      <c r="M427" s="416"/>
      <c r="N427" s="5"/>
      <c r="O427" s="417"/>
      <c r="P427" s="418"/>
      <c r="Q427" s="418"/>
      <c r="R427" s="418"/>
      <c r="S427" s="418"/>
      <c r="T427" s="419"/>
      <c r="U427" s="420" t="s">
        <v>665</v>
      </c>
      <c r="V427" s="420"/>
      <c r="W427" s="420"/>
      <c r="X427" s="420"/>
      <c r="Y427" s="421"/>
      <c r="Z427" s="185"/>
    </row>
    <row r="428" spans="1:26" ht="20.100000000000001" customHeight="1" x14ac:dyDescent="0.15">
      <c r="B428" s="185"/>
      <c r="E428" s="434"/>
      <c r="F428" s="435"/>
      <c r="G428" s="415" t="s">
        <v>756</v>
      </c>
      <c r="H428" s="416" t="s">
        <v>614</v>
      </c>
      <c r="I428" s="416"/>
      <c r="J428" s="416"/>
      <c r="K428" s="416"/>
      <c r="L428" s="416"/>
      <c r="M428" s="416"/>
      <c r="N428" s="5"/>
      <c r="O428" s="417"/>
      <c r="P428" s="418"/>
      <c r="Q428" s="418"/>
      <c r="R428" s="418"/>
      <c r="S428" s="418"/>
      <c r="T428" s="419"/>
      <c r="U428" s="420" t="s">
        <v>666</v>
      </c>
      <c r="V428" s="420"/>
      <c r="W428" s="420"/>
      <c r="X428" s="420"/>
      <c r="Y428" s="421"/>
      <c r="Z428" s="185"/>
    </row>
    <row r="429" spans="1:26" ht="20.100000000000001" customHeight="1" x14ac:dyDescent="0.15">
      <c r="B429" s="185"/>
      <c r="E429" s="434"/>
      <c r="F429" s="435"/>
      <c r="G429" s="415" t="s">
        <v>757</v>
      </c>
      <c r="H429" s="416" t="s">
        <v>204</v>
      </c>
      <c r="I429" s="416"/>
      <c r="J429" s="416"/>
      <c r="K429" s="416"/>
      <c r="L429" s="416"/>
      <c r="M429" s="416"/>
      <c r="N429" s="5"/>
      <c r="O429" s="417"/>
      <c r="P429" s="418"/>
      <c r="Q429" s="418"/>
      <c r="R429" s="418"/>
      <c r="S429" s="418"/>
      <c r="T429" s="419"/>
      <c r="U429" s="420" t="s">
        <v>667</v>
      </c>
      <c r="V429" s="420"/>
      <c r="W429" s="420"/>
      <c r="X429" s="420"/>
      <c r="Y429" s="421"/>
      <c r="Z429" s="185"/>
    </row>
    <row r="430" spans="1:26" ht="20.100000000000001" customHeight="1" x14ac:dyDescent="0.15">
      <c r="B430" s="185"/>
      <c r="E430" s="434"/>
      <c r="F430" s="435"/>
      <c r="G430" s="415" t="s">
        <v>758</v>
      </c>
      <c r="H430" s="416" t="s">
        <v>615</v>
      </c>
      <c r="I430" s="416"/>
      <c r="J430" s="416"/>
      <c r="K430" s="416"/>
      <c r="L430" s="416"/>
      <c r="M430" s="416"/>
      <c r="N430" s="5"/>
      <c r="O430" s="422"/>
      <c r="P430" s="423"/>
      <c r="Q430" s="423"/>
      <c r="R430" s="423"/>
      <c r="S430" s="423"/>
      <c r="T430" s="424"/>
      <c r="U430" s="420" t="s">
        <v>668</v>
      </c>
      <c r="V430" s="420"/>
      <c r="W430" s="420"/>
      <c r="X430" s="420"/>
      <c r="Y430" s="421"/>
      <c r="Z430" s="185"/>
    </row>
    <row r="431" spans="1:26" ht="30" customHeight="1" x14ac:dyDescent="0.15">
      <c r="A431" s="347">
        <f>IFERROR(IF(AND($N431="○",TRIM($O431)=""),1001,0),3)</f>
        <v>0</v>
      </c>
      <c r="B431" s="185"/>
      <c r="E431" s="441"/>
      <c r="F431" s="442"/>
      <c r="G431" s="427" t="s">
        <v>759</v>
      </c>
      <c r="H431" s="364" t="s">
        <v>305</v>
      </c>
      <c r="I431" s="364"/>
      <c r="J431" s="364"/>
      <c r="K431" s="364"/>
      <c r="L431" s="364"/>
      <c r="M431" s="364"/>
      <c r="N431" s="6"/>
      <c r="O431" s="12"/>
      <c r="P431" s="13"/>
      <c r="Q431" s="13"/>
      <c r="R431" s="13"/>
      <c r="S431" s="13"/>
      <c r="T431" s="14"/>
      <c r="U431" s="370"/>
      <c r="V431" s="370"/>
      <c r="W431" s="370"/>
      <c r="X431" s="370"/>
      <c r="Y431" s="371"/>
      <c r="Z431" s="185"/>
    </row>
    <row r="432" spans="1:26" ht="19.899999999999999" customHeight="1" x14ac:dyDescent="0.15">
      <c r="B432" s="185"/>
      <c r="E432" s="453" t="s">
        <v>817</v>
      </c>
      <c r="F432" s="454"/>
      <c r="G432" s="406" t="s">
        <v>760</v>
      </c>
      <c r="H432" s="455" t="s">
        <v>616</v>
      </c>
      <c r="I432" s="455"/>
      <c r="J432" s="455"/>
      <c r="K432" s="455"/>
      <c r="L432" s="455"/>
      <c r="M432" s="455"/>
      <c r="N432" s="7"/>
      <c r="O432" s="408"/>
      <c r="P432" s="409"/>
      <c r="Q432" s="409"/>
      <c r="R432" s="409"/>
      <c r="S432" s="409"/>
      <c r="T432" s="410"/>
      <c r="U432" s="411" t="s">
        <v>242</v>
      </c>
      <c r="V432" s="411"/>
      <c r="W432" s="411"/>
      <c r="X432" s="411"/>
      <c r="Y432" s="412"/>
      <c r="Z432" s="185"/>
    </row>
    <row r="433" spans="1:26" ht="19.899999999999999" customHeight="1" x14ac:dyDescent="0.15">
      <c r="B433" s="185"/>
      <c r="E433" s="434"/>
      <c r="F433" s="435"/>
      <c r="G433" s="415" t="s">
        <v>761</v>
      </c>
      <c r="H433" s="436" t="s">
        <v>617</v>
      </c>
      <c r="I433" s="436"/>
      <c r="J433" s="436"/>
      <c r="K433" s="436"/>
      <c r="L433" s="436"/>
      <c r="M433" s="436"/>
      <c r="N433" s="5"/>
      <c r="O433" s="417"/>
      <c r="P433" s="418"/>
      <c r="Q433" s="418"/>
      <c r="R433" s="418"/>
      <c r="S433" s="418"/>
      <c r="T433" s="419"/>
      <c r="U433" s="420" t="s">
        <v>243</v>
      </c>
      <c r="V433" s="420"/>
      <c r="W433" s="420"/>
      <c r="X433" s="420"/>
      <c r="Y433" s="421"/>
      <c r="Z433" s="185"/>
    </row>
    <row r="434" spans="1:26" ht="19.899999999999999" customHeight="1" x14ac:dyDescent="0.15">
      <c r="B434" s="185"/>
      <c r="E434" s="434"/>
      <c r="F434" s="435"/>
      <c r="G434" s="415" t="s">
        <v>762</v>
      </c>
      <c r="H434" s="436" t="s">
        <v>618</v>
      </c>
      <c r="I434" s="436"/>
      <c r="J434" s="436"/>
      <c r="K434" s="436"/>
      <c r="L434" s="436"/>
      <c r="M434" s="436"/>
      <c r="N434" s="5"/>
      <c r="O434" s="417"/>
      <c r="P434" s="418"/>
      <c r="Q434" s="418"/>
      <c r="R434" s="418"/>
      <c r="S434" s="418"/>
      <c r="T434" s="419"/>
      <c r="U434" s="420" t="s">
        <v>244</v>
      </c>
      <c r="V434" s="420"/>
      <c r="W434" s="420"/>
      <c r="X434" s="420"/>
      <c r="Y434" s="421"/>
      <c r="Z434" s="185"/>
    </row>
    <row r="435" spans="1:26" ht="19.899999999999999" customHeight="1" x14ac:dyDescent="0.15">
      <c r="B435" s="185"/>
      <c r="E435" s="434"/>
      <c r="F435" s="435"/>
      <c r="G435" s="415" t="s">
        <v>763</v>
      </c>
      <c r="H435" s="436" t="s">
        <v>245</v>
      </c>
      <c r="I435" s="436"/>
      <c r="J435" s="436"/>
      <c r="K435" s="436"/>
      <c r="L435" s="436"/>
      <c r="M435" s="436"/>
      <c r="N435" s="5"/>
      <c r="O435" s="417"/>
      <c r="P435" s="418"/>
      <c r="Q435" s="418"/>
      <c r="R435" s="418"/>
      <c r="S435" s="418"/>
      <c r="T435" s="419"/>
      <c r="U435" s="420" t="s">
        <v>245</v>
      </c>
      <c r="V435" s="420"/>
      <c r="W435" s="420"/>
      <c r="X435" s="420"/>
      <c r="Y435" s="421"/>
      <c r="Z435" s="185"/>
    </row>
    <row r="436" spans="1:26" ht="19.899999999999999" customHeight="1" x14ac:dyDescent="0.15">
      <c r="B436" s="185"/>
      <c r="E436" s="434"/>
      <c r="F436" s="435"/>
      <c r="G436" s="415" t="s">
        <v>764</v>
      </c>
      <c r="H436" s="436" t="s">
        <v>619</v>
      </c>
      <c r="I436" s="436"/>
      <c r="J436" s="436"/>
      <c r="K436" s="436"/>
      <c r="L436" s="436"/>
      <c r="M436" s="436"/>
      <c r="N436" s="5"/>
      <c r="O436" s="417"/>
      <c r="P436" s="418"/>
      <c r="Q436" s="418"/>
      <c r="R436" s="418"/>
      <c r="S436" s="418"/>
      <c r="T436" s="419"/>
      <c r="U436" s="420" t="s">
        <v>669</v>
      </c>
      <c r="V436" s="420"/>
      <c r="W436" s="420"/>
      <c r="X436" s="420"/>
      <c r="Y436" s="421"/>
      <c r="Z436" s="185"/>
    </row>
    <row r="437" spans="1:26" ht="30" customHeight="1" x14ac:dyDescent="0.15">
      <c r="B437" s="185"/>
      <c r="E437" s="434"/>
      <c r="F437" s="435"/>
      <c r="G437" s="415" t="s">
        <v>765</v>
      </c>
      <c r="H437" s="436" t="s">
        <v>620</v>
      </c>
      <c r="I437" s="436"/>
      <c r="J437" s="436"/>
      <c r="K437" s="436"/>
      <c r="L437" s="436"/>
      <c r="M437" s="436"/>
      <c r="N437" s="5"/>
      <c r="O437" s="417"/>
      <c r="P437" s="418"/>
      <c r="Q437" s="418"/>
      <c r="R437" s="418"/>
      <c r="S437" s="418"/>
      <c r="T437" s="419"/>
      <c r="U437" s="420" t="s">
        <v>670</v>
      </c>
      <c r="V437" s="420"/>
      <c r="W437" s="420"/>
      <c r="X437" s="420"/>
      <c r="Y437" s="421"/>
      <c r="Z437" s="185"/>
    </row>
    <row r="438" spans="1:26" ht="30" customHeight="1" x14ac:dyDescent="0.15">
      <c r="B438" s="185"/>
      <c r="E438" s="434"/>
      <c r="F438" s="435"/>
      <c r="G438" s="415" t="s">
        <v>766</v>
      </c>
      <c r="H438" s="436" t="s">
        <v>621</v>
      </c>
      <c r="I438" s="436"/>
      <c r="J438" s="436"/>
      <c r="K438" s="436"/>
      <c r="L438" s="436"/>
      <c r="M438" s="436"/>
      <c r="N438" s="5"/>
      <c r="O438" s="422"/>
      <c r="P438" s="423"/>
      <c r="Q438" s="423"/>
      <c r="R438" s="423"/>
      <c r="S438" s="423"/>
      <c r="T438" s="424"/>
      <c r="U438" s="420" t="s">
        <v>671</v>
      </c>
      <c r="V438" s="420"/>
      <c r="W438" s="420"/>
      <c r="X438" s="420"/>
      <c r="Y438" s="421"/>
      <c r="Z438" s="185"/>
    </row>
    <row r="439" spans="1:26" ht="30" customHeight="1" x14ac:dyDescent="0.15">
      <c r="A439" s="347">
        <f>IFERROR(IF(AND($N439="○",TRIM($O439)=""),1001,0),3)</f>
        <v>0</v>
      </c>
      <c r="B439" s="185"/>
      <c r="E439" s="434"/>
      <c r="F439" s="435"/>
      <c r="G439" s="415" t="s">
        <v>767</v>
      </c>
      <c r="H439" s="437" t="s">
        <v>807</v>
      </c>
      <c r="I439" s="437"/>
      <c r="J439" s="437"/>
      <c r="K439" s="437"/>
      <c r="L439" s="437"/>
      <c r="M439" s="437"/>
      <c r="N439" s="5"/>
      <c r="O439" s="18"/>
      <c r="P439" s="19"/>
      <c r="Q439" s="19"/>
      <c r="R439" s="19"/>
      <c r="S439" s="19"/>
      <c r="T439" s="20"/>
      <c r="U439" s="420" t="s">
        <v>672</v>
      </c>
      <c r="V439" s="420"/>
      <c r="W439" s="420"/>
      <c r="X439" s="420"/>
      <c r="Y439" s="421"/>
      <c r="Z439" s="185"/>
    </row>
    <row r="440" spans="1:26" ht="30" customHeight="1" x14ac:dyDescent="0.15">
      <c r="B440" s="185"/>
      <c r="E440" s="434"/>
      <c r="F440" s="435"/>
      <c r="G440" s="415" t="s">
        <v>768</v>
      </c>
      <c r="H440" s="416" t="s">
        <v>205</v>
      </c>
      <c r="I440" s="416"/>
      <c r="J440" s="416"/>
      <c r="K440" s="416"/>
      <c r="L440" s="416"/>
      <c r="M440" s="416"/>
      <c r="N440" s="5"/>
      <c r="O440" s="438"/>
      <c r="P440" s="439"/>
      <c r="Q440" s="439"/>
      <c r="R440" s="439"/>
      <c r="S440" s="439"/>
      <c r="T440" s="440"/>
      <c r="U440" s="420" t="s">
        <v>673</v>
      </c>
      <c r="V440" s="420"/>
      <c r="W440" s="420"/>
      <c r="X440" s="420"/>
      <c r="Y440" s="421"/>
      <c r="Z440" s="185"/>
    </row>
    <row r="441" spans="1:26" ht="19.899999999999999" customHeight="1" x14ac:dyDescent="0.15">
      <c r="B441" s="185"/>
      <c r="E441" s="434"/>
      <c r="F441" s="435"/>
      <c r="G441" s="415" t="s">
        <v>769</v>
      </c>
      <c r="H441" s="416" t="s">
        <v>206</v>
      </c>
      <c r="I441" s="416"/>
      <c r="J441" s="416"/>
      <c r="K441" s="416"/>
      <c r="L441" s="416"/>
      <c r="M441" s="416"/>
      <c r="N441" s="5"/>
      <c r="O441" s="417"/>
      <c r="P441" s="418"/>
      <c r="Q441" s="418"/>
      <c r="R441" s="418"/>
      <c r="S441" s="418"/>
      <c r="T441" s="419"/>
      <c r="U441" s="420" t="s">
        <v>674</v>
      </c>
      <c r="V441" s="420"/>
      <c r="W441" s="420"/>
      <c r="X441" s="420"/>
      <c r="Y441" s="421"/>
      <c r="Z441" s="185"/>
    </row>
    <row r="442" spans="1:26" ht="19.899999999999999" customHeight="1" x14ac:dyDescent="0.15">
      <c r="B442" s="185"/>
      <c r="E442" s="434"/>
      <c r="F442" s="435"/>
      <c r="G442" s="415" t="s">
        <v>770</v>
      </c>
      <c r="H442" s="416" t="s">
        <v>207</v>
      </c>
      <c r="I442" s="416"/>
      <c r="J442" s="416"/>
      <c r="K442" s="416"/>
      <c r="L442" s="416"/>
      <c r="M442" s="416"/>
      <c r="N442" s="5"/>
      <c r="O442" s="417"/>
      <c r="P442" s="418"/>
      <c r="Q442" s="418"/>
      <c r="R442" s="418"/>
      <c r="S442" s="418"/>
      <c r="T442" s="419"/>
      <c r="U442" s="420" t="s">
        <v>675</v>
      </c>
      <c r="V442" s="420"/>
      <c r="W442" s="420"/>
      <c r="X442" s="420"/>
      <c r="Y442" s="421"/>
      <c r="Z442" s="185"/>
    </row>
    <row r="443" spans="1:26" ht="19.899999999999999" customHeight="1" x14ac:dyDescent="0.15">
      <c r="B443" s="185"/>
      <c r="E443" s="434"/>
      <c r="F443" s="435"/>
      <c r="G443" s="415" t="s">
        <v>771</v>
      </c>
      <c r="H443" s="416" t="s">
        <v>208</v>
      </c>
      <c r="I443" s="416"/>
      <c r="J443" s="416"/>
      <c r="K443" s="416"/>
      <c r="L443" s="416"/>
      <c r="M443" s="416"/>
      <c r="N443" s="5"/>
      <c r="O443" s="417"/>
      <c r="P443" s="418"/>
      <c r="Q443" s="418"/>
      <c r="R443" s="418"/>
      <c r="S443" s="418"/>
      <c r="T443" s="419"/>
      <c r="U443" s="420" t="s">
        <v>676</v>
      </c>
      <c r="V443" s="420"/>
      <c r="W443" s="420"/>
      <c r="X443" s="420"/>
      <c r="Y443" s="421"/>
      <c r="Z443" s="185"/>
    </row>
    <row r="444" spans="1:26" ht="19.899999999999999" customHeight="1" x14ac:dyDescent="0.15">
      <c r="B444" s="185"/>
      <c r="E444" s="434"/>
      <c r="F444" s="435"/>
      <c r="G444" s="415" t="s">
        <v>772</v>
      </c>
      <c r="H444" s="416" t="s">
        <v>209</v>
      </c>
      <c r="I444" s="416"/>
      <c r="J444" s="416"/>
      <c r="K444" s="416"/>
      <c r="L444" s="416"/>
      <c r="M444" s="416"/>
      <c r="N444" s="5"/>
      <c r="O444" s="417"/>
      <c r="P444" s="418"/>
      <c r="Q444" s="418"/>
      <c r="R444" s="418"/>
      <c r="S444" s="418"/>
      <c r="T444" s="419"/>
      <c r="U444" s="420" t="s">
        <v>677</v>
      </c>
      <c r="V444" s="420"/>
      <c r="W444" s="420"/>
      <c r="X444" s="420"/>
      <c r="Y444" s="421"/>
      <c r="Z444" s="185"/>
    </row>
    <row r="445" spans="1:26" ht="19.899999999999999" customHeight="1" x14ac:dyDescent="0.15">
      <c r="B445" s="185"/>
      <c r="E445" s="434"/>
      <c r="F445" s="435"/>
      <c r="G445" s="415" t="s">
        <v>773</v>
      </c>
      <c r="H445" s="416" t="s">
        <v>210</v>
      </c>
      <c r="I445" s="416"/>
      <c r="J445" s="416"/>
      <c r="K445" s="416"/>
      <c r="L445" s="416"/>
      <c r="M445" s="416"/>
      <c r="N445" s="5"/>
      <c r="O445" s="417"/>
      <c r="P445" s="418"/>
      <c r="Q445" s="418"/>
      <c r="R445" s="418"/>
      <c r="S445" s="418"/>
      <c r="T445" s="419"/>
      <c r="U445" s="420" t="s">
        <v>678</v>
      </c>
      <c r="V445" s="420"/>
      <c r="W445" s="420"/>
      <c r="X445" s="420"/>
      <c r="Y445" s="421"/>
      <c r="Z445" s="185"/>
    </row>
    <row r="446" spans="1:26" ht="19.899999999999999" customHeight="1" x14ac:dyDescent="0.15">
      <c r="B446" s="185"/>
      <c r="E446" s="434"/>
      <c r="F446" s="435"/>
      <c r="G446" s="415" t="s">
        <v>774</v>
      </c>
      <c r="H446" s="416" t="s">
        <v>211</v>
      </c>
      <c r="I446" s="416"/>
      <c r="J446" s="416"/>
      <c r="K446" s="416"/>
      <c r="L446" s="416"/>
      <c r="M446" s="416"/>
      <c r="N446" s="5"/>
      <c r="O446" s="417"/>
      <c r="P446" s="418"/>
      <c r="Q446" s="418"/>
      <c r="R446" s="418"/>
      <c r="S446" s="418"/>
      <c r="T446" s="419"/>
      <c r="U446" s="420" t="s">
        <v>679</v>
      </c>
      <c r="V446" s="420"/>
      <c r="W446" s="420"/>
      <c r="X446" s="420"/>
      <c r="Y446" s="421"/>
      <c r="Z446" s="185"/>
    </row>
    <row r="447" spans="1:26" ht="19.899999999999999" customHeight="1" x14ac:dyDescent="0.15">
      <c r="B447" s="185"/>
      <c r="E447" s="434"/>
      <c r="F447" s="435"/>
      <c r="G447" s="415" t="s">
        <v>775</v>
      </c>
      <c r="H447" s="436" t="s">
        <v>622</v>
      </c>
      <c r="I447" s="436"/>
      <c r="J447" s="436"/>
      <c r="K447" s="436"/>
      <c r="L447" s="436"/>
      <c r="M447" s="436"/>
      <c r="N447" s="5"/>
      <c r="O447" s="417"/>
      <c r="P447" s="418"/>
      <c r="Q447" s="418"/>
      <c r="R447" s="418"/>
      <c r="S447" s="418"/>
      <c r="T447" s="419"/>
      <c r="U447" s="420" t="s">
        <v>246</v>
      </c>
      <c r="V447" s="420"/>
      <c r="W447" s="420"/>
      <c r="X447" s="420"/>
      <c r="Y447" s="421"/>
      <c r="Z447" s="185"/>
    </row>
    <row r="448" spans="1:26" ht="19.899999999999999" customHeight="1" x14ac:dyDescent="0.15">
      <c r="B448" s="185"/>
      <c r="E448" s="434"/>
      <c r="F448" s="435"/>
      <c r="G448" s="415" t="s">
        <v>776</v>
      </c>
      <c r="H448" s="436" t="s">
        <v>623</v>
      </c>
      <c r="I448" s="436"/>
      <c r="J448" s="436"/>
      <c r="K448" s="436"/>
      <c r="L448" s="436"/>
      <c r="M448" s="436"/>
      <c r="N448" s="5"/>
      <c r="O448" s="417"/>
      <c r="P448" s="418"/>
      <c r="Q448" s="418"/>
      <c r="R448" s="418"/>
      <c r="S448" s="418"/>
      <c r="T448" s="419"/>
      <c r="U448" s="420" t="s">
        <v>247</v>
      </c>
      <c r="V448" s="420"/>
      <c r="W448" s="420"/>
      <c r="X448" s="420"/>
      <c r="Y448" s="421"/>
      <c r="Z448" s="185"/>
    </row>
    <row r="449" spans="1:26" ht="19.899999999999999" customHeight="1" x14ac:dyDescent="0.15">
      <c r="B449" s="185"/>
      <c r="E449" s="434"/>
      <c r="F449" s="435"/>
      <c r="G449" s="415" t="s">
        <v>777</v>
      </c>
      <c r="H449" s="436" t="s">
        <v>624</v>
      </c>
      <c r="I449" s="436"/>
      <c r="J449" s="436"/>
      <c r="K449" s="436"/>
      <c r="L449" s="436"/>
      <c r="M449" s="436"/>
      <c r="N449" s="5"/>
      <c r="O449" s="422"/>
      <c r="P449" s="423"/>
      <c r="Q449" s="423"/>
      <c r="R449" s="423"/>
      <c r="S449" s="423"/>
      <c r="T449" s="424"/>
      <c r="U449" s="420" t="s">
        <v>248</v>
      </c>
      <c r="V449" s="420"/>
      <c r="W449" s="420"/>
      <c r="X449" s="420"/>
      <c r="Y449" s="421"/>
      <c r="Z449" s="185"/>
    </row>
    <row r="450" spans="1:26" ht="30" customHeight="1" x14ac:dyDescent="0.15">
      <c r="A450" s="347">
        <f>IFERROR(IF(AND($N450="○",TRIM($O450)=""),1001,0),3)</f>
        <v>0</v>
      </c>
      <c r="B450" s="185"/>
      <c r="E450" s="434"/>
      <c r="F450" s="435"/>
      <c r="G450" s="415" t="s">
        <v>778</v>
      </c>
      <c r="H450" s="456" t="s">
        <v>808</v>
      </c>
      <c r="I450" s="456"/>
      <c r="J450" s="456"/>
      <c r="K450" s="456"/>
      <c r="L450" s="456"/>
      <c r="M450" s="456"/>
      <c r="N450" s="5"/>
      <c r="O450" s="18"/>
      <c r="P450" s="19"/>
      <c r="Q450" s="19"/>
      <c r="R450" s="19"/>
      <c r="S450" s="19"/>
      <c r="T450" s="20"/>
      <c r="U450" s="420" t="s">
        <v>249</v>
      </c>
      <c r="V450" s="420"/>
      <c r="W450" s="420"/>
      <c r="X450" s="420"/>
      <c r="Y450" s="421"/>
      <c r="Z450" s="185"/>
    </row>
    <row r="451" spans="1:26" ht="30" customHeight="1" x14ac:dyDescent="0.15">
      <c r="A451" s="347">
        <f>IFERROR(IF(AND($N451="○",TRIM($O451)=""),1001,0),3)</f>
        <v>0</v>
      </c>
      <c r="B451" s="185"/>
      <c r="E451" s="441"/>
      <c r="F451" s="442"/>
      <c r="G451" s="427" t="s">
        <v>779</v>
      </c>
      <c r="H451" s="364" t="s">
        <v>305</v>
      </c>
      <c r="I451" s="364"/>
      <c r="J451" s="364"/>
      <c r="K451" s="364"/>
      <c r="L451" s="364"/>
      <c r="M451" s="364"/>
      <c r="N451" s="6"/>
      <c r="O451" s="12"/>
      <c r="P451" s="13"/>
      <c r="Q451" s="13"/>
      <c r="R451" s="13"/>
      <c r="S451" s="13"/>
      <c r="T451" s="14"/>
      <c r="U451" s="370"/>
      <c r="V451" s="370"/>
      <c r="W451" s="370"/>
      <c r="X451" s="370"/>
      <c r="Y451" s="371"/>
      <c r="Z451" s="185"/>
    </row>
    <row r="452" spans="1:26" ht="19.899999999999999" customHeight="1" x14ac:dyDescent="0.15">
      <c r="B452" s="185"/>
      <c r="E452" s="404" t="s">
        <v>185</v>
      </c>
      <c r="F452" s="405"/>
      <c r="G452" s="406" t="s">
        <v>780</v>
      </c>
      <c r="H452" s="457" t="s">
        <v>250</v>
      </c>
      <c r="I452" s="457"/>
      <c r="J452" s="457"/>
      <c r="K452" s="457"/>
      <c r="L452" s="457"/>
      <c r="M452" s="457"/>
      <c r="N452" s="7"/>
      <c r="O452" s="408"/>
      <c r="P452" s="409"/>
      <c r="Q452" s="409"/>
      <c r="R452" s="409"/>
      <c r="S452" s="409"/>
      <c r="T452" s="410"/>
      <c r="U452" s="411" t="s">
        <v>250</v>
      </c>
      <c r="V452" s="411"/>
      <c r="W452" s="411"/>
      <c r="X452" s="411"/>
      <c r="Y452" s="412"/>
      <c r="Z452" s="185"/>
    </row>
    <row r="453" spans="1:26" ht="19.899999999999999" customHeight="1" x14ac:dyDescent="0.15">
      <c r="B453" s="185"/>
      <c r="E453" s="413"/>
      <c r="F453" s="414"/>
      <c r="G453" s="415" t="s">
        <v>781</v>
      </c>
      <c r="H453" s="458" t="s">
        <v>251</v>
      </c>
      <c r="I453" s="458"/>
      <c r="J453" s="458"/>
      <c r="K453" s="458"/>
      <c r="L453" s="458"/>
      <c r="M453" s="458"/>
      <c r="N453" s="5"/>
      <c r="O453" s="417"/>
      <c r="P453" s="418"/>
      <c r="Q453" s="418"/>
      <c r="R453" s="418"/>
      <c r="S453" s="418"/>
      <c r="T453" s="419"/>
      <c r="U453" s="420" t="s">
        <v>251</v>
      </c>
      <c r="V453" s="420"/>
      <c r="W453" s="420"/>
      <c r="X453" s="420"/>
      <c r="Y453" s="421"/>
      <c r="Z453" s="185"/>
    </row>
    <row r="454" spans="1:26" ht="30" customHeight="1" x14ac:dyDescent="0.15">
      <c r="B454" s="185"/>
      <c r="E454" s="413"/>
      <c r="F454" s="414"/>
      <c r="G454" s="415" t="s">
        <v>782</v>
      </c>
      <c r="H454" s="458" t="s">
        <v>625</v>
      </c>
      <c r="I454" s="458"/>
      <c r="J454" s="458"/>
      <c r="K454" s="458"/>
      <c r="L454" s="458"/>
      <c r="M454" s="458"/>
      <c r="N454" s="5"/>
      <c r="O454" s="417"/>
      <c r="P454" s="418"/>
      <c r="Q454" s="418"/>
      <c r="R454" s="418"/>
      <c r="S454" s="418"/>
      <c r="T454" s="419"/>
      <c r="U454" s="420" t="s">
        <v>252</v>
      </c>
      <c r="V454" s="420"/>
      <c r="W454" s="420"/>
      <c r="X454" s="420"/>
      <c r="Y454" s="421"/>
      <c r="Z454" s="185"/>
    </row>
    <row r="455" spans="1:26" ht="30" customHeight="1" x14ac:dyDescent="0.15">
      <c r="B455" s="185"/>
      <c r="E455" s="413"/>
      <c r="F455" s="414"/>
      <c r="G455" s="415" t="s">
        <v>783</v>
      </c>
      <c r="H455" s="458" t="s">
        <v>626</v>
      </c>
      <c r="I455" s="458"/>
      <c r="J455" s="458"/>
      <c r="K455" s="458"/>
      <c r="L455" s="458"/>
      <c r="M455" s="458"/>
      <c r="N455" s="5"/>
      <c r="O455" s="417"/>
      <c r="P455" s="418"/>
      <c r="Q455" s="418"/>
      <c r="R455" s="418"/>
      <c r="S455" s="418"/>
      <c r="T455" s="419"/>
      <c r="U455" s="420" t="s">
        <v>680</v>
      </c>
      <c r="V455" s="420"/>
      <c r="W455" s="420"/>
      <c r="X455" s="420"/>
      <c r="Y455" s="421"/>
      <c r="Z455" s="185"/>
    </row>
    <row r="456" spans="1:26" ht="30" customHeight="1" x14ac:dyDescent="0.15">
      <c r="B456" s="185"/>
      <c r="E456" s="413"/>
      <c r="F456" s="414"/>
      <c r="G456" s="415" t="s">
        <v>784</v>
      </c>
      <c r="H456" s="458" t="s">
        <v>627</v>
      </c>
      <c r="I456" s="458"/>
      <c r="J456" s="458"/>
      <c r="K456" s="458"/>
      <c r="L456" s="458"/>
      <c r="M456" s="458"/>
      <c r="N456" s="5"/>
      <c r="O456" s="417"/>
      <c r="P456" s="418"/>
      <c r="Q456" s="418"/>
      <c r="R456" s="418"/>
      <c r="S456" s="418"/>
      <c r="T456" s="419"/>
      <c r="U456" s="420" t="s">
        <v>681</v>
      </c>
      <c r="V456" s="420"/>
      <c r="W456" s="420"/>
      <c r="X456" s="420"/>
      <c r="Y456" s="421"/>
      <c r="Z456" s="185"/>
    </row>
    <row r="457" spans="1:26" ht="19.899999999999999" customHeight="1" x14ac:dyDescent="0.15">
      <c r="B457" s="185"/>
      <c r="E457" s="413"/>
      <c r="F457" s="414"/>
      <c r="G457" s="415" t="s">
        <v>785</v>
      </c>
      <c r="H457" s="416" t="s">
        <v>212</v>
      </c>
      <c r="I457" s="416"/>
      <c r="J457" s="416"/>
      <c r="K457" s="416"/>
      <c r="L457" s="416"/>
      <c r="M457" s="416"/>
      <c r="N457" s="5"/>
      <c r="O457" s="417"/>
      <c r="P457" s="418"/>
      <c r="Q457" s="418"/>
      <c r="R457" s="418"/>
      <c r="S457" s="418"/>
      <c r="T457" s="419"/>
      <c r="U457" s="420" t="s">
        <v>682</v>
      </c>
      <c r="V457" s="420"/>
      <c r="W457" s="420"/>
      <c r="X457" s="420"/>
      <c r="Y457" s="421"/>
      <c r="Z457" s="185"/>
    </row>
    <row r="458" spans="1:26" ht="19.899999999999999" customHeight="1" x14ac:dyDescent="0.15">
      <c r="B458" s="185"/>
      <c r="E458" s="413"/>
      <c r="F458" s="414"/>
      <c r="G458" s="415" t="s">
        <v>786</v>
      </c>
      <c r="H458" s="416" t="s">
        <v>213</v>
      </c>
      <c r="I458" s="416"/>
      <c r="J458" s="416"/>
      <c r="K458" s="416"/>
      <c r="L458" s="416"/>
      <c r="M458" s="416"/>
      <c r="N458" s="5"/>
      <c r="O458" s="422"/>
      <c r="P458" s="423"/>
      <c r="Q458" s="423"/>
      <c r="R458" s="423"/>
      <c r="S458" s="423"/>
      <c r="T458" s="424"/>
      <c r="U458" s="420" t="s">
        <v>683</v>
      </c>
      <c r="V458" s="420"/>
      <c r="W458" s="420"/>
      <c r="X458" s="420"/>
      <c r="Y458" s="421"/>
      <c r="Z458" s="185"/>
    </row>
    <row r="459" spans="1:26" ht="30" customHeight="1" x14ac:dyDescent="0.15">
      <c r="A459" s="347">
        <f>IFERROR(IF(AND($N459="○",TRIM($O459)=""),1001,0),3)</f>
        <v>0</v>
      </c>
      <c r="B459" s="185"/>
      <c r="E459" s="425"/>
      <c r="F459" s="426"/>
      <c r="G459" s="427" t="s">
        <v>787</v>
      </c>
      <c r="H459" s="364" t="s">
        <v>305</v>
      </c>
      <c r="I459" s="364"/>
      <c r="J459" s="364"/>
      <c r="K459" s="364"/>
      <c r="L459" s="364"/>
      <c r="M459" s="364"/>
      <c r="N459" s="6"/>
      <c r="O459" s="12"/>
      <c r="P459" s="13"/>
      <c r="Q459" s="13"/>
      <c r="R459" s="13"/>
      <c r="S459" s="13"/>
      <c r="T459" s="14"/>
      <c r="U459" s="370"/>
      <c r="V459" s="370"/>
      <c r="W459" s="370"/>
      <c r="X459" s="370"/>
      <c r="Y459" s="371"/>
      <c r="Z459" s="185"/>
    </row>
    <row r="460" spans="1:26" ht="30" customHeight="1" x14ac:dyDescent="0.15">
      <c r="B460" s="185"/>
      <c r="E460" s="450" t="s">
        <v>628</v>
      </c>
      <c r="F460" s="451"/>
      <c r="G460" s="430" t="s">
        <v>788</v>
      </c>
      <c r="H460" s="452" t="s">
        <v>629</v>
      </c>
      <c r="I460" s="452"/>
      <c r="J460" s="452"/>
      <c r="K460" s="452"/>
      <c r="L460" s="452"/>
      <c r="M460" s="452"/>
      <c r="N460" s="4"/>
      <c r="O460" s="417"/>
      <c r="P460" s="418"/>
      <c r="Q460" s="418"/>
      <c r="R460" s="418"/>
      <c r="S460" s="418"/>
      <c r="T460" s="419"/>
      <c r="U460" s="432" t="s">
        <v>684</v>
      </c>
      <c r="V460" s="432"/>
      <c r="W460" s="432"/>
      <c r="X460" s="432"/>
      <c r="Y460" s="433"/>
      <c r="Z460" s="185"/>
    </row>
    <row r="461" spans="1:26" ht="19.899999999999999" customHeight="1" x14ac:dyDescent="0.15">
      <c r="B461" s="185"/>
      <c r="E461" s="413"/>
      <c r="F461" s="414"/>
      <c r="G461" s="415" t="s">
        <v>789</v>
      </c>
      <c r="H461" s="416" t="s">
        <v>630</v>
      </c>
      <c r="I461" s="416"/>
      <c r="J461" s="416"/>
      <c r="K461" s="416"/>
      <c r="L461" s="416"/>
      <c r="M461" s="416"/>
      <c r="N461" s="5"/>
      <c r="O461" s="417"/>
      <c r="P461" s="418"/>
      <c r="Q461" s="418"/>
      <c r="R461" s="418"/>
      <c r="S461" s="418"/>
      <c r="T461" s="419"/>
      <c r="U461" s="420" t="s">
        <v>685</v>
      </c>
      <c r="V461" s="420"/>
      <c r="W461" s="420"/>
      <c r="X461" s="420"/>
      <c r="Y461" s="421"/>
      <c r="Z461" s="185"/>
    </row>
    <row r="462" spans="1:26" ht="19.899999999999999" customHeight="1" x14ac:dyDescent="0.15">
      <c r="B462" s="185"/>
      <c r="E462" s="413"/>
      <c r="F462" s="414"/>
      <c r="G462" s="415" t="s">
        <v>790</v>
      </c>
      <c r="H462" s="416" t="s">
        <v>631</v>
      </c>
      <c r="I462" s="416"/>
      <c r="J462" s="416"/>
      <c r="K462" s="416"/>
      <c r="L462" s="416"/>
      <c r="M462" s="416"/>
      <c r="N462" s="5"/>
      <c r="O462" s="417"/>
      <c r="P462" s="418"/>
      <c r="Q462" s="418"/>
      <c r="R462" s="418"/>
      <c r="S462" s="418"/>
      <c r="T462" s="419"/>
      <c r="U462" s="420" t="s">
        <v>686</v>
      </c>
      <c r="V462" s="420"/>
      <c r="W462" s="420"/>
      <c r="X462" s="420"/>
      <c r="Y462" s="421"/>
      <c r="Z462" s="185"/>
    </row>
    <row r="463" spans="1:26" ht="19.899999999999999" customHeight="1" x14ac:dyDescent="0.15">
      <c r="B463" s="185"/>
      <c r="E463" s="413"/>
      <c r="F463" s="414"/>
      <c r="G463" s="415" t="s">
        <v>791</v>
      </c>
      <c r="H463" s="416" t="s">
        <v>632</v>
      </c>
      <c r="I463" s="416"/>
      <c r="J463" s="416"/>
      <c r="K463" s="416"/>
      <c r="L463" s="416"/>
      <c r="M463" s="416"/>
      <c r="N463" s="5"/>
      <c r="O463" s="417"/>
      <c r="P463" s="418"/>
      <c r="Q463" s="418"/>
      <c r="R463" s="418"/>
      <c r="S463" s="418"/>
      <c r="T463" s="419"/>
      <c r="U463" s="420" t="s">
        <v>687</v>
      </c>
      <c r="V463" s="420"/>
      <c r="W463" s="420"/>
      <c r="X463" s="420"/>
      <c r="Y463" s="421"/>
      <c r="Z463" s="185"/>
    </row>
    <row r="464" spans="1:26" ht="19.899999999999999" customHeight="1" x14ac:dyDescent="0.15">
      <c r="B464" s="185"/>
      <c r="E464" s="413"/>
      <c r="F464" s="414"/>
      <c r="G464" s="415" t="s">
        <v>792</v>
      </c>
      <c r="H464" s="416" t="s">
        <v>633</v>
      </c>
      <c r="I464" s="416"/>
      <c r="J464" s="416"/>
      <c r="K464" s="416"/>
      <c r="L464" s="416"/>
      <c r="M464" s="416"/>
      <c r="N464" s="5"/>
      <c r="O464" s="417"/>
      <c r="P464" s="418"/>
      <c r="Q464" s="418"/>
      <c r="R464" s="418"/>
      <c r="S464" s="418"/>
      <c r="T464" s="419"/>
      <c r="U464" s="420" t="s">
        <v>688</v>
      </c>
      <c r="V464" s="420"/>
      <c r="W464" s="420"/>
      <c r="X464" s="420"/>
      <c r="Y464" s="421"/>
      <c r="Z464" s="185"/>
    </row>
    <row r="465" spans="1:26" ht="19.899999999999999" customHeight="1" x14ac:dyDescent="0.15">
      <c r="B465" s="185"/>
      <c r="E465" s="413"/>
      <c r="F465" s="414"/>
      <c r="G465" s="415" t="s">
        <v>793</v>
      </c>
      <c r="H465" s="416" t="s">
        <v>634</v>
      </c>
      <c r="I465" s="416"/>
      <c r="J465" s="416"/>
      <c r="K465" s="416"/>
      <c r="L465" s="416"/>
      <c r="M465" s="416"/>
      <c r="N465" s="5"/>
      <c r="O465" s="417"/>
      <c r="P465" s="418"/>
      <c r="Q465" s="418"/>
      <c r="R465" s="418"/>
      <c r="S465" s="418"/>
      <c r="T465" s="419"/>
      <c r="U465" s="420" t="s">
        <v>689</v>
      </c>
      <c r="V465" s="420"/>
      <c r="W465" s="420"/>
      <c r="X465" s="420"/>
      <c r="Y465" s="421"/>
      <c r="Z465" s="185"/>
    </row>
    <row r="466" spans="1:26" ht="19.899999999999999" customHeight="1" x14ac:dyDescent="0.15">
      <c r="B466" s="185"/>
      <c r="E466" s="413"/>
      <c r="F466" s="414"/>
      <c r="G466" s="415" t="s">
        <v>794</v>
      </c>
      <c r="H466" s="416" t="s">
        <v>214</v>
      </c>
      <c r="I466" s="416"/>
      <c r="J466" s="416"/>
      <c r="K466" s="416"/>
      <c r="L466" s="416"/>
      <c r="M466" s="416"/>
      <c r="N466" s="5"/>
      <c r="O466" s="422"/>
      <c r="P466" s="423"/>
      <c r="Q466" s="423"/>
      <c r="R466" s="423"/>
      <c r="S466" s="423"/>
      <c r="T466" s="424"/>
      <c r="U466" s="420" t="s">
        <v>690</v>
      </c>
      <c r="V466" s="420"/>
      <c r="W466" s="420"/>
      <c r="X466" s="420"/>
      <c r="Y466" s="421"/>
      <c r="Z466" s="185"/>
    </row>
    <row r="467" spans="1:26" ht="30" customHeight="1" x14ac:dyDescent="0.15">
      <c r="A467" s="347">
        <f>IFERROR(IF(AND($N467="○",TRIM($O467)=""),1001,0),3)</f>
        <v>0</v>
      </c>
      <c r="B467" s="185"/>
      <c r="E467" s="425"/>
      <c r="F467" s="426"/>
      <c r="G467" s="427" t="s">
        <v>795</v>
      </c>
      <c r="H467" s="449" t="s">
        <v>635</v>
      </c>
      <c r="I467" s="449"/>
      <c r="J467" s="449"/>
      <c r="K467" s="449"/>
      <c r="L467" s="449"/>
      <c r="M467" s="449"/>
      <c r="N467" s="6"/>
      <c r="O467" s="12"/>
      <c r="P467" s="13"/>
      <c r="Q467" s="13"/>
      <c r="R467" s="13"/>
      <c r="S467" s="13"/>
      <c r="T467" s="14"/>
      <c r="U467" s="447" t="s">
        <v>691</v>
      </c>
      <c r="V467" s="447"/>
      <c r="W467" s="447"/>
      <c r="X467" s="447"/>
      <c r="Y467" s="448"/>
      <c r="Z467" s="185"/>
    </row>
    <row r="468" spans="1:26" ht="19.899999999999999" customHeight="1" x14ac:dyDescent="0.15">
      <c r="B468" s="185"/>
      <c r="E468" s="450" t="s">
        <v>636</v>
      </c>
      <c r="F468" s="451"/>
      <c r="G468" s="430" t="s">
        <v>796</v>
      </c>
      <c r="H468" s="452" t="s">
        <v>215</v>
      </c>
      <c r="I468" s="452"/>
      <c r="J468" s="452"/>
      <c r="K468" s="452"/>
      <c r="L468" s="452"/>
      <c r="M468" s="452"/>
      <c r="N468" s="4"/>
      <c r="O468" s="417"/>
      <c r="P468" s="418"/>
      <c r="Q468" s="418"/>
      <c r="R468" s="418"/>
      <c r="S468" s="418"/>
      <c r="T468" s="419"/>
      <c r="U468" s="432" t="s">
        <v>692</v>
      </c>
      <c r="V468" s="432"/>
      <c r="W468" s="432"/>
      <c r="X468" s="432"/>
      <c r="Y468" s="433"/>
      <c r="Z468" s="185"/>
    </row>
    <row r="469" spans="1:26" ht="19.899999999999999" customHeight="1" x14ac:dyDescent="0.15">
      <c r="B469" s="185"/>
      <c r="E469" s="413"/>
      <c r="F469" s="414"/>
      <c r="G469" s="415" t="s">
        <v>797</v>
      </c>
      <c r="H469" s="416" t="s">
        <v>216</v>
      </c>
      <c r="I469" s="416"/>
      <c r="J469" s="416"/>
      <c r="K469" s="416"/>
      <c r="L469" s="416"/>
      <c r="M469" s="416"/>
      <c r="N469" s="5"/>
      <c r="O469" s="417"/>
      <c r="P469" s="418"/>
      <c r="Q469" s="418"/>
      <c r="R469" s="418"/>
      <c r="S469" s="418"/>
      <c r="T469" s="419"/>
      <c r="U469" s="420" t="s">
        <v>693</v>
      </c>
      <c r="V469" s="420"/>
      <c r="W469" s="420"/>
      <c r="X469" s="420"/>
      <c r="Y469" s="421"/>
      <c r="Z469" s="185"/>
    </row>
    <row r="470" spans="1:26" ht="19.899999999999999" customHeight="1" x14ac:dyDescent="0.15">
      <c r="B470" s="185"/>
      <c r="E470" s="413"/>
      <c r="F470" s="414"/>
      <c r="G470" s="415" t="s">
        <v>798</v>
      </c>
      <c r="H470" s="416" t="s">
        <v>217</v>
      </c>
      <c r="I470" s="416"/>
      <c r="J470" s="416"/>
      <c r="K470" s="416"/>
      <c r="L470" s="416"/>
      <c r="M470" s="416"/>
      <c r="N470" s="5"/>
      <c r="O470" s="422"/>
      <c r="P470" s="423"/>
      <c r="Q470" s="423"/>
      <c r="R470" s="423"/>
      <c r="S470" s="423"/>
      <c r="T470" s="424"/>
      <c r="U470" s="420" t="s">
        <v>694</v>
      </c>
      <c r="V470" s="420"/>
      <c r="W470" s="420"/>
      <c r="X470" s="420"/>
      <c r="Y470" s="421"/>
      <c r="Z470" s="185"/>
    </row>
    <row r="471" spans="1:26" ht="30" customHeight="1" x14ac:dyDescent="0.15">
      <c r="A471" s="347">
        <f>IFERROR(IF(AND($N471="○",TRIM($O471)=""),1001,0),3)</f>
        <v>0</v>
      </c>
      <c r="B471" s="185"/>
      <c r="E471" s="425"/>
      <c r="F471" s="426"/>
      <c r="G471" s="427" t="s">
        <v>799</v>
      </c>
      <c r="H471" s="369" t="s">
        <v>801</v>
      </c>
      <c r="I471" s="369"/>
      <c r="J471" s="369"/>
      <c r="K471" s="369"/>
      <c r="L471" s="369"/>
      <c r="M471" s="369"/>
      <c r="N471" s="6"/>
      <c r="O471" s="12"/>
      <c r="P471" s="13"/>
      <c r="Q471" s="13"/>
      <c r="R471" s="13"/>
      <c r="S471" s="13"/>
      <c r="T471" s="14"/>
      <c r="U471" s="370"/>
      <c r="V471" s="370"/>
      <c r="W471" s="370"/>
      <c r="X471" s="370"/>
      <c r="Y471" s="371"/>
      <c r="Z471" s="185"/>
    </row>
    <row r="472" spans="1:26" ht="30" customHeight="1" x14ac:dyDescent="0.15">
      <c r="A472" s="347">
        <f>IFERROR(IF(AND($N472="○",TRIM($O472)=""),1001,0),3)</f>
        <v>0</v>
      </c>
      <c r="B472" s="185"/>
      <c r="E472" s="395" t="s">
        <v>637</v>
      </c>
      <c r="F472" s="396"/>
      <c r="G472" s="459" t="s">
        <v>800</v>
      </c>
      <c r="H472" s="397" t="s">
        <v>392</v>
      </c>
      <c r="I472" s="397"/>
      <c r="J472" s="397"/>
      <c r="K472" s="397"/>
      <c r="L472" s="397"/>
      <c r="M472" s="397"/>
      <c r="N472" s="9"/>
      <c r="O472" s="15"/>
      <c r="P472" s="16"/>
      <c r="Q472" s="16"/>
      <c r="R472" s="16"/>
      <c r="S472" s="16"/>
      <c r="T472" s="17"/>
      <c r="U472" s="460"/>
      <c r="V472" s="460"/>
      <c r="W472" s="460"/>
      <c r="X472" s="460"/>
      <c r="Y472" s="461"/>
      <c r="Z472" s="185"/>
    </row>
    <row r="473" spans="1:26" ht="19.899999999999999" customHeight="1" x14ac:dyDescent="0.15">
      <c r="B473" s="185"/>
      <c r="Z473" s="185"/>
    </row>
    <row r="474" spans="1:26" ht="19.899999999999999" customHeight="1" x14ac:dyDescent="0.15">
      <c r="B474" s="185"/>
      <c r="C474" s="190"/>
      <c r="D474" s="191"/>
      <c r="E474" s="191"/>
      <c r="F474" s="191"/>
      <c r="G474" s="191"/>
      <c r="H474" s="191"/>
      <c r="I474" s="191"/>
      <c r="J474" s="191"/>
      <c r="K474" s="191"/>
      <c r="L474" s="191"/>
      <c r="M474" s="191"/>
      <c r="N474" s="191"/>
      <c r="O474" s="191"/>
      <c r="P474" s="191"/>
      <c r="Q474" s="191"/>
      <c r="R474" s="191"/>
      <c r="S474" s="191"/>
      <c r="T474" s="191"/>
      <c r="U474" s="191"/>
      <c r="V474" s="191"/>
      <c r="W474" s="191"/>
      <c r="X474" s="191"/>
      <c r="Y474" s="191"/>
      <c r="Z474" s="185"/>
    </row>
    <row r="475" spans="1:26" ht="19.899999999999999" customHeight="1" x14ac:dyDescent="0.15">
      <c r="Z475" s="462"/>
    </row>
    <row r="476" spans="1:26" ht="19.899999999999999" customHeight="1" x14ac:dyDescent="0.15"/>
    <row r="477" spans="1:26" ht="20.100000000000001" customHeight="1" x14ac:dyDescent="0.15">
      <c r="A477" s="128"/>
      <c r="B477" s="117"/>
      <c r="C477" s="129" t="s">
        <v>226</v>
      </c>
      <c r="D477" s="130"/>
      <c r="E477" s="130"/>
      <c r="F477" s="130"/>
      <c r="G477" s="130"/>
      <c r="H477" s="130"/>
      <c r="I477" s="153"/>
      <c r="M477" s="163"/>
      <c r="W477" s="191"/>
      <c r="X477" s="191"/>
      <c r="Y477" s="191"/>
      <c r="Z477" s="191"/>
    </row>
    <row r="478" spans="1:26" ht="19.899999999999999" customHeight="1" x14ac:dyDescent="0.15">
      <c r="A478" s="128"/>
      <c r="B478" s="117"/>
      <c r="C478" s="132"/>
      <c r="D478" s="133"/>
      <c r="E478" s="133"/>
      <c r="F478" s="133"/>
      <c r="G478" s="133"/>
      <c r="H478" s="133"/>
      <c r="I478" s="463"/>
      <c r="J478" s="134"/>
      <c r="K478" s="134"/>
      <c r="L478" s="134"/>
      <c r="M478" s="177"/>
      <c r="N478" s="177"/>
      <c r="O478" s="134"/>
      <c r="P478" s="134"/>
      <c r="Q478" s="134"/>
      <c r="R478" s="134"/>
      <c r="S478" s="134"/>
      <c r="T478" s="134"/>
      <c r="U478" s="134"/>
      <c r="V478" s="462"/>
      <c r="Z478" s="464"/>
    </row>
    <row r="479" spans="1:26" ht="30" customHeight="1" x14ac:dyDescent="0.15">
      <c r="A479" s="117"/>
      <c r="B479" s="117"/>
      <c r="C479" s="132"/>
      <c r="D479" s="465" t="s">
        <v>287</v>
      </c>
      <c r="E479" s="465"/>
      <c r="F479" s="465"/>
      <c r="G479" s="465"/>
      <c r="H479" s="465"/>
      <c r="I479" s="465"/>
      <c r="J479" s="465"/>
      <c r="K479" s="465"/>
      <c r="L479" s="465"/>
      <c r="M479" s="465"/>
      <c r="N479" s="465"/>
      <c r="O479" s="465"/>
      <c r="P479" s="465"/>
      <c r="Q479" s="465"/>
      <c r="R479" s="465"/>
      <c r="S479" s="465"/>
      <c r="T479" s="465"/>
      <c r="U479" s="465"/>
      <c r="V479" s="465"/>
      <c r="W479" s="465"/>
      <c r="X479" s="465"/>
      <c r="Y479" s="465"/>
      <c r="Z479" s="185"/>
    </row>
    <row r="480" spans="1:26" ht="30" customHeight="1" x14ac:dyDescent="0.15">
      <c r="A480" s="117"/>
      <c r="B480" s="117"/>
      <c r="C480" s="466"/>
      <c r="D480" s="467"/>
      <c r="E480" s="468" t="s">
        <v>221</v>
      </c>
      <c r="F480" s="469"/>
      <c r="G480" s="469"/>
      <c r="H480" s="469"/>
      <c r="I480" s="469"/>
      <c r="J480" s="469"/>
      <c r="K480" s="469"/>
      <c r="L480" s="469"/>
      <c r="M480" s="469"/>
      <c r="N480" s="469"/>
      <c r="O480" s="469"/>
      <c r="P480" s="470"/>
      <c r="Q480" s="471" t="s">
        <v>222</v>
      </c>
      <c r="R480" s="472"/>
      <c r="S480" s="473"/>
      <c r="T480" s="474" t="str">
        <f>"有効期間又は登録年月日　" &amp; 日付例_s</f>
        <v>有効期間又は登録年月日　例)2024/4/1</v>
      </c>
      <c r="U480" s="474"/>
      <c r="V480" s="474"/>
      <c r="W480" s="474"/>
      <c r="X480" s="474"/>
      <c r="Y480" s="475"/>
      <c r="Z480" s="185"/>
    </row>
    <row r="481" spans="1:26" ht="30" customHeight="1" x14ac:dyDescent="0.15">
      <c r="A481" s="117"/>
      <c r="B481" s="117"/>
      <c r="C481" s="466"/>
      <c r="D481" s="476">
        <v>1</v>
      </c>
      <c r="E481" s="477" t="s">
        <v>281</v>
      </c>
      <c r="F481" s="478"/>
      <c r="G481" s="478"/>
      <c r="H481" s="478"/>
      <c r="I481" s="478"/>
      <c r="J481" s="478"/>
      <c r="K481" s="478"/>
      <c r="L481" s="478"/>
      <c r="M481" s="478"/>
      <c r="N481" s="478"/>
      <c r="O481" s="478"/>
      <c r="P481" s="479"/>
      <c r="Q481" s="41"/>
      <c r="R481" s="42"/>
      <c r="S481" s="43"/>
      <c r="T481" s="44"/>
      <c r="U481" s="45"/>
      <c r="V481" s="462" t="s">
        <v>29</v>
      </c>
      <c r="W481" s="46"/>
      <c r="X481" s="45"/>
      <c r="Y481" s="464" t="s">
        <v>30</v>
      </c>
      <c r="Z481" s="185"/>
    </row>
    <row r="482" spans="1:26" ht="30" customHeight="1" x14ac:dyDescent="0.15">
      <c r="A482" s="117"/>
      <c r="B482" s="117"/>
      <c r="C482" s="466"/>
      <c r="D482" s="480">
        <f t="shared" ref="D482:D500" si="0">D481+1</f>
        <v>2</v>
      </c>
      <c r="E482" s="481" t="s">
        <v>228</v>
      </c>
      <c r="F482" s="482"/>
      <c r="G482" s="482"/>
      <c r="H482" s="482"/>
      <c r="I482" s="482"/>
      <c r="J482" s="482"/>
      <c r="K482" s="482"/>
      <c r="L482" s="482"/>
      <c r="M482" s="482"/>
      <c r="N482" s="482"/>
      <c r="O482" s="482"/>
      <c r="P482" s="483"/>
      <c r="Q482" s="21"/>
      <c r="R482" s="22"/>
      <c r="S482" s="23"/>
      <c r="T482" s="24"/>
      <c r="U482" s="25"/>
      <c r="V482" s="484" t="s">
        <v>29</v>
      </c>
      <c r="W482" s="26"/>
      <c r="X482" s="25"/>
      <c r="Y482" s="485" t="s">
        <v>30</v>
      </c>
      <c r="Z482" s="185"/>
    </row>
    <row r="483" spans="1:26" ht="30" customHeight="1" x14ac:dyDescent="0.15">
      <c r="A483" s="117"/>
      <c r="B483" s="117"/>
      <c r="C483" s="466"/>
      <c r="D483" s="480">
        <f t="shared" si="0"/>
        <v>3</v>
      </c>
      <c r="E483" s="486" t="s">
        <v>229</v>
      </c>
      <c r="F483" s="487"/>
      <c r="G483" s="487"/>
      <c r="H483" s="487"/>
      <c r="I483" s="487"/>
      <c r="J483" s="487"/>
      <c r="K483" s="487"/>
      <c r="L483" s="487"/>
      <c r="M483" s="487"/>
      <c r="N483" s="487"/>
      <c r="O483" s="487"/>
      <c r="P483" s="488"/>
      <c r="Q483" s="21"/>
      <c r="R483" s="22"/>
      <c r="S483" s="23"/>
      <c r="T483" s="24"/>
      <c r="U483" s="25"/>
      <c r="V483" s="484" t="s">
        <v>29</v>
      </c>
      <c r="W483" s="26"/>
      <c r="X483" s="25"/>
      <c r="Y483" s="185" t="s">
        <v>30</v>
      </c>
      <c r="Z483" s="185"/>
    </row>
    <row r="484" spans="1:26" ht="30" customHeight="1" x14ac:dyDescent="0.15">
      <c r="A484" s="117"/>
      <c r="B484" s="117"/>
      <c r="C484" s="466"/>
      <c r="D484" s="480">
        <f t="shared" si="0"/>
        <v>4</v>
      </c>
      <c r="E484" s="489" t="s">
        <v>282</v>
      </c>
      <c r="F484" s="490"/>
      <c r="G484" s="490"/>
      <c r="H484" s="490"/>
      <c r="I484" s="490"/>
      <c r="J484" s="490"/>
      <c r="K484" s="490"/>
      <c r="L484" s="490"/>
      <c r="M484" s="490"/>
      <c r="N484" s="490"/>
      <c r="O484" s="490"/>
      <c r="P484" s="491"/>
      <c r="Q484" s="21"/>
      <c r="R484" s="22"/>
      <c r="S484" s="23"/>
      <c r="T484" s="24"/>
      <c r="U484" s="25"/>
      <c r="V484" s="492" t="s">
        <v>29</v>
      </c>
      <c r="W484" s="26"/>
      <c r="X484" s="25"/>
      <c r="Y484" s="485" t="s">
        <v>30</v>
      </c>
      <c r="Z484" s="185"/>
    </row>
    <row r="485" spans="1:26" ht="30" customHeight="1" x14ac:dyDescent="0.15">
      <c r="A485" s="117"/>
      <c r="B485" s="117"/>
      <c r="C485" s="466"/>
      <c r="D485" s="480">
        <f t="shared" si="0"/>
        <v>5</v>
      </c>
      <c r="E485" s="489" t="s">
        <v>283</v>
      </c>
      <c r="F485" s="490"/>
      <c r="G485" s="490"/>
      <c r="H485" s="490"/>
      <c r="I485" s="490"/>
      <c r="J485" s="490"/>
      <c r="K485" s="490"/>
      <c r="L485" s="490"/>
      <c r="M485" s="490"/>
      <c r="N485" s="490"/>
      <c r="O485" s="490"/>
      <c r="P485" s="491"/>
      <c r="Q485" s="21"/>
      <c r="R485" s="22"/>
      <c r="S485" s="23"/>
      <c r="T485" s="24"/>
      <c r="U485" s="25"/>
      <c r="V485" s="484" t="s">
        <v>29</v>
      </c>
      <c r="W485" s="26"/>
      <c r="X485" s="25"/>
      <c r="Y485" s="493" t="s">
        <v>30</v>
      </c>
      <c r="Z485" s="185"/>
    </row>
    <row r="486" spans="1:26" ht="30" customHeight="1" x14ac:dyDescent="0.15">
      <c r="A486" s="117"/>
      <c r="B486" s="117"/>
      <c r="C486" s="466"/>
      <c r="D486" s="480">
        <f t="shared" si="0"/>
        <v>6</v>
      </c>
      <c r="E486" s="489" t="s">
        <v>284</v>
      </c>
      <c r="F486" s="490"/>
      <c r="G486" s="490"/>
      <c r="H486" s="490"/>
      <c r="I486" s="490"/>
      <c r="J486" s="490"/>
      <c r="K486" s="490"/>
      <c r="L486" s="490"/>
      <c r="M486" s="490"/>
      <c r="N486" s="490"/>
      <c r="O486" s="490"/>
      <c r="P486" s="491"/>
      <c r="Q486" s="21"/>
      <c r="R486" s="22"/>
      <c r="S486" s="23"/>
      <c r="T486" s="24"/>
      <c r="U486" s="25"/>
      <c r="V486" s="484" t="s">
        <v>29</v>
      </c>
      <c r="W486" s="26"/>
      <c r="X486" s="25"/>
      <c r="Y486" s="485" t="s">
        <v>30</v>
      </c>
      <c r="Z486" s="185"/>
    </row>
    <row r="487" spans="1:26" ht="30" customHeight="1" x14ac:dyDescent="0.15">
      <c r="A487" s="117"/>
      <c r="B487" s="117"/>
      <c r="C487" s="466"/>
      <c r="D487" s="480">
        <f t="shared" si="0"/>
        <v>7</v>
      </c>
      <c r="E487" s="489" t="s">
        <v>285</v>
      </c>
      <c r="F487" s="490"/>
      <c r="G487" s="490"/>
      <c r="H487" s="490"/>
      <c r="I487" s="490"/>
      <c r="J487" s="490"/>
      <c r="K487" s="490"/>
      <c r="L487" s="490"/>
      <c r="M487" s="490"/>
      <c r="N487" s="490"/>
      <c r="O487" s="490"/>
      <c r="P487" s="491"/>
      <c r="Q487" s="21"/>
      <c r="R487" s="22"/>
      <c r="S487" s="23"/>
      <c r="T487" s="24"/>
      <c r="U487" s="25"/>
      <c r="V487" s="484" t="s">
        <v>29</v>
      </c>
      <c r="W487" s="26"/>
      <c r="X487" s="25"/>
      <c r="Y487" s="485" t="s">
        <v>30</v>
      </c>
      <c r="Z487" s="185"/>
    </row>
    <row r="488" spans="1:26" ht="30" customHeight="1" x14ac:dyDescent="0.15">
      <c r="A488" s="117"/>
      <c r="B488" s="117"/>
      <c r="C488" s="466"/>
      <c r="D488" s="480">
        <f t="shared" si="0"/>
        <v>8</v>
      </c>
      <c r="E488" s="489" t="s">
        <v>286</v>
      </c>
      <c r="F488" s="490"/>
      <c r="G488" s="490"/>
      <c r="H488" s="490"/>
      <c r="I488" s="490"/>
      <c r="J488" s="490"/>
      <c r="K488" s="490"/>
      <c r="L488" s="490"/>
      <c r="M488" s="490"/>
      <c r="N488" s="490"/>
      <c r="O488" s="490"/>
      <c r="P488" s="491"/>
      <c r="Q488" s="21"/>
      <c r="R488" s="22"/>
      <c r="S488" s="23"/>
      <c r="T488" s="24"/>
      <c r="U488" s="25"/>
      <c r="V488" s="492" t="s">
        <v>29</v>
      </c>
      <c r="W488" s="26"/>
      <c r="X488" s="25"/>
      <c r="Y488" s="185" t="s">
        <v>30</v>
      </c>
      <c r="Z488" s="185"/>
    </row>
    <row r="489" spans="1:26" ht="30" customHeight="1" x14ac:dyDescent="0.15">
      <c r="A489" s="117"/>
      <c r="B489" s="117"/>
      <c r="C489" s="466"/>
      <c r="D489" s="480">
        <f t="shared" si="0"/>
        <v>9</v>
      </c>
      <c r="E489" s="481" t="s">
        <v>230</v>
      </c>
      <c r="F489" s="482"/>
      <c r="G489" s="482"/>
      <c r="H489" s="482"/>
      <c r="I489" s="482"/>
      <c r="J489" s="482"/>
      <c r="K489" s="482"/>
      <c r="L489" s="482"/>
      <c r="M489" s="482"/>
      <c r="N489" s="482"/>
      <c r="O489" s="482"/>
      <c r="P489" s="483"/>
      <c r="Q489" s="21"/>
      <c r="R489" s="22"/>
      <c r="S489" s="23"/>
      <c r="T489" s="24"/>
      <c r="U489" s="25"/>
      <c r="V489" s="484" t="s">
        <v>29</v>
      </c>
      <c r="W489" s="26"/>
      <c r="X489" s="25"/>
      <c r="Y489" s="493" t="s">
        <v>30</v>
      </c>
      <c r="Z489" s="185"/>
    </row>
    <row r="490" spans="1:26" ht="30" customHeight="1" x14ac:dyDescent="0.15">
      <c r="A490" s="117"/>
      <c r="B490" s="117"/>
      <c r="C490" s="466"/>
      <c r="D490" s="480">
        <f t="shared" si="0"/>
        <v>10</v>
      </c>
      <c r="E490" s="481" t="s">
        <v>236</v>
      </c>
      <c r="F490" s="482"/>
      <c r="G490" s="482"/>
      <c r="H490" s="482"/>
      <c r="I490" s="482"/>
      <c r="J490" s="482"/>
      <c r="K490" s="482"/>
      <c r="L490" s="482"/>
      <c r="M490" s="482"/>
      <c r="N490" s="482"/>
      <c r="O490" s="482"/>
      <c r="P490" s="483"/>
      <c r="Q490" s="21"/>
      <c r="R490" s="22"/>
      <c r="S490" s="23"/>
      <c r="T490" s="24"/>
      <c r="U490" s="25"/>
      <c r="V490" s="484" t="s">
        <v>29</v>
      </c>
      <c r="W490" s="26"/>
      <c r="X490" s="25"/>
      <c r="Y490" s="493" t="s">
        <v>30</v>
      </c>
      <c r="Z490" s="185"/>
    </row>
    <row r="491" spans="1:26" ht="30" customHeight="1" x14ac:dyDescent="0.15">
      <c r="A491" s="117"/>
      <c r="B491" s="117"/>
      <c r="C491" s="466"/>
      <c r="D491" s="480">
        <f t="shared" si="0"/>
        <v>11</v>
      </c>
      <c r="E491" s="481" t="s">
        <v>231</v>
      </c>
      <c r="F491" s="482"/>
      <c r="G491" s="482"/>
      <c r="H491" s="482"/>
      <c r="I491" s="482"/>
      <c r="J491" s="482"/>
      <c r="K491" s="482"/>
      <c r="L491" s="482"/>
      <c r="M491" s="482"/>
      <c r="N491" s="482"/>
      <c r="O491" s="482"/>
      <c r="P491" s="483"/>
      <c r="Q491" s="21"/>
      <c r="R491" s="22"/>
      <c r="S491" s="23"/>
      <c r="T491" s="24"/>
      <c r="U491" s="25"/>
      <c r="V491" s="484" t="s">
        <v>29</v>
      </c>
      <c r="W491" s="26"/>
      <c r="X491" s="25"/>
      <c r="Y491" s="485" t="s">
        <v>30</v>
      </c>
      <c r="Z491" s="185"/>
    </row>
    <row r="492" spans="1:26" ht="30" customHeight="1" x14ac:dyDescent="0.15">
      <c r="A492" s="117"/>
      <c r="B492" s="117"/>
      <c r="C492" s="466"/>
      <c r="D492" s="480">
        <f t="shared" si="0"/>
        <v>12</v>
      </c>
      <c r="E492" s="481" t="s">
        <v>232</v>
      </c>
      <c r="F492" s="482"/>
      <c r="G492" s="482"/>
      <c r="H492" s="482"/>
      <c r="I492" s="482"/>
      <c r="J492" s="482"/>
      <c r="K492" s="482"/>
      <c r="L492" s="482"/>
      <c r="M492" s="482"/>
      <c r="N492" s="482"/>
      <c r="O492" s="482"/>
      <c r="P492" s="483"/>
      <c r="Q492" s="21"/>
      <c r="R492" s="22"/>
      <c r="S492" s="23"/>
      <c r="T492" s="24"/>
      <c r="U492" s="25"/>
      <c r="V492" s="492" t="s">
        <v>29</v>
      </c>
      <c r="W492" s="26"/>
      <c r="X492" s="25"/>
      <c r="Y492" s="485" t="s">
        <v>30</v>
      </c>
      <c r="Z492" s="185"/>
    </row>
    <row r="493" spans="1:26" ht="30" customHeight="1" x14ac:dyDescent="0.15">
      <c r="A493" s="117"/>
      <c r="B493" s="117"/>
      <c r="C493" s="466"/>
      <c r="D493" s="480">
        <f t="shared" si="0"/>
        <v>13</v>
      </c>
      <c r="E493" s="481" t="s">
        <v>233</v>
      </c>
      <c r="F493" s="482"/>
      <c r="G493" s="482"/>
      <c r="H493" s="482"/>
      <c r="I493" s="482"/>
      <c r="J493" s="482"/>
      <c r="K493" s="482"/>
      <c r="L493" s="482"/>
      <c r="M493" s="482"/>
      <c r="N493" s="482"/>
      <c r="O493" s="482"/>
      <c r="P493" s="483"/>
      <c r="Q493" s="21"/>
      <c r="R493" s="22"/>
      <c r="S493" s="23"/>
      <c r="T493" s="24"/>
      <c r="U493" s="25"/>
      <c r="V493" s="112" t="s">
        <v>29</v>
      </c>
      <c r="W493" s="26"/>
      <c r="X493" s="25"/>
      <c r="Y493" s="185" t="s">
        <v>30</v>
      </c>
      <c r="Z493" s="185"/>
    </row>
    <row r="494" spans="1:26" ht="30" customHeight="1" x14ac:dyDescent="0.15">
      <c r="A494" s="117"/>
      <c r="B494" s="117"/>
      <c r="C494" s="466"/>
      <c r="D494" s="480">
        <f t="shared" si="0"/>
        <v>14</v>
      </c>
      <c r="E494" s="481" t="s">
        <v>234</v>
      </c>
      <c r="F494" s="482"/>
      <c r="G494" s="482"/>
      <c r="H494" s="482"/>
      <c r="I494" s="482"/>
      <c r="J494" s="482"/>
      <c r="K494" s="482"/>
      <c r="L494" s="482"/>
      <c r="M494" s="482"/>
      <c r="N494" s="482"/>
      <c r="O494" s="482"/>
      <c r="P494" s="483"/>
      <c r="Q494" s="21"/>
      <c r="R494" s="22"/>
      <c r="S494" s="23"/>
      <c r="T494" s="24"/>
      <c r="U494" s="25"/>
      <c r="V494" s="484" t="s">
        <v>29</v>
      </c>
      <c r="W494" s="26"/>
      <c r="X494" s="25"/>
      <c r="Y494" s="493" t="s">
        <v>30</v>
      </c>
      <c r="Z494" s="185"/>
    </row>
    <row r="495" spans="1:26" ht="30" customHeight="1" x14ac:dyDescent="0.15">
      <c r="A495" s="117"/>
      <c r="B495" s="117"/>
      <c r="C495" s="466"/>
      <c r="D495" s="480">
        <f t="shared" si="0"/>
        <v>15</v>
      </c>
      <c r="E495" s="481" t="s">
        <v>235</v>
      </c>
      <c r="F495" s="482"/>
      <c r="G495" s="482"/>
      <c r="H495" s="482"/>
      <c r="I495" s="482"/>
      <c r="J495" s="482"/>
      <c r="K495" s="482"/>
      <c r="L495" s="482"/>
      <c r="M495" s="482"/>
      <c r="N495" s="482"/>
      <c r="O495" s="482"/>
      <c r="P495" s="483"/>
      <c r="Q495" s="21"/>
      <c r="R495" s="22"/>
      <c r="S495" s="23"/>
      <c r="T495" s="24"/>
      <c r="U495" s="25"/>
      <c r="V495" s="484" t="s">
        <v>29</v>
      </c>
      <c r="W495" s="26"/>
      <c r="X495" s="25"/>
      <c r="Y495" s="485" t="s">
        <v>30</v>
      </c>
      <c r="Z495" s="185"/>
    </row>
    <row r="496" spans="1:26" ht="30" customHeight="1" x14ac:dyDescent="0.15">
      <c r="A496" s="117"/>
      <c r="B496" s="117"/>
      <c r="C496" s="132"/>
      <c r="D496" s="494">
        <f t="shared" si="0"/>
        <v>16</v>
      </c>
      <c r="E496" s="27"/>
      <c r="F496" s="28"/>
      <c r="G496" s="28"/>
      <c r="H496" s="28"/>
      <c r="I496" s="28"/>
      <c r="J496" s="28"/>
      <c r="K496" s="28"/>
      <c r="L496" s="28"/>
      <c r="M496" s="28"/>
      <c r="N496" s="28"/>
      <c r="O496" s="28"/>
      <c r="P496" s="29"/>
      <c r="Q496" s="21"/>
      <c r="R496" s="22"/>
      <c r="S496" s="23"/>
      <c r="T496" s="24"/>
      <c r="U496" s="25"/>
      <c r="V496" s="492" t="s">
        <v>29</v>
      </c>
      <c r="W496" s="26"/>
      <c r="X496" s="25"/>
      <c r="Y496" s="185" t="s">
        <v>30</v>
      </c>
      <c r="Z496" s="185"/>
    </row>
    <row r="497" spans="1:26" ht="30" customHeight="1" x14ac:dyDescent="0.15">
      <c r="A497" s="117"/>
      <c r="B497" s="117"/>
      <c r="C497" s="132"/>
      <c r="D497" s="480">
        <f t="shared" si="0"/>
        <v>17</v>
      </c>
      <c r="E497" s="27"/>
      <c r="F497" s="28"/>
      <c r="G497" s="28"/>
      <c r="H497" s="28"/>
      <c r="I497" s="28"/>
      <c r="J497" s="28"/>
      <c r="K497" s="28"/>
      <c r="L497" s="28"/>
      <c r="M497" s="28"/>
      <c r="N497" s="28"/>
      <c r="O497" s="28"/>
      <c r="P497" s="29"/>
      <c r="Q497" s="21"/>
      <c r="R497" s="22"/>
      <c r="S497" s="23"/>
      <c r="T497" s="24"/>
      <c r="U497" s="25"/>
      <c r="V497" s="112" t="s">
        <v>29</v>
      </c>
      <c r="W497" s="26"/>
      <c r="X497" s="25"/>
      <c r="Y497" s="485" t="s">
        <v>30</v>
      </c>
      <c r="Z497" s="185"/>
    </row>
    <row r="498" spans="1:26" ht="30" customHeight="1" x14ac:dyDescent="0.15">
      <c r="A498" s="117"/>
      <c r="B498" s="117"/>
      <c r="C498" s="132"/>
      <c r="D498" s="494">
        <f t="shared" si="0"/>
        <v>18</v>
      </c>
      <c r="E498" s="27"/>
      <c r="F498" s="28"/>
      <c r="G498" s="28"/>
      <c r="H498" s="28"/>
      <c r="I498" s="28"/>
      <c r="J498" s="28"/>
      <c r="K498" s="28"/>
      <c r="L498" s="28"/>
      <c r="M498" s="28"/>
      <c r="N498" s="28"/>
      <c r="O498" s="28"/>
      <c r="P498" s="29"/>
      <c r="Q498" s="21"/>
      <c r="R498" s="22"/>
      <c r="S498" s="23"/>
      <c r="T498" s="24"/>
      <c r="U498" s="25"/>
      <c r="V498" s="492" t="s">
        <v>29</v>
      </c>
      <c r="W498" s="26"/>
      <c r="X498" s="25"/>
      <c r="Y498" s="485" t="s">
        <v>30</v>
      </c>
      <c r="Z498" s="185"/>
    </row>
    <row r="499" spans="1:26" ht="30" customHeight="1" x14ac:dyDescent="0.15">
      <c r="A499" s="117"/>
      <c r="B499" s="117"/>
      <c r="C499" s="132"/>
      <c r="D499" s="480">
        <f t="shared" si="0"/>
        <v>19</v>
      </c>
      <c r="E499" s="27"/>
      <c r="F499" s="28"/>
      <c r="G499" s="28"/>
      <c r="H499" s="28"/>
      <c r="I499" s="28"/>
      <c r="J499" s="28"/>
      <c r="K499" s="28"/>
      <c r="L499" s="28"/>
      <c r="M499" s="28"/>
      <c r="N499" s="28"/>
      <c r="O499" s="28"/>
      <c r="P499" s="29"/>
      <c r="Q499" s="21"/>
      <c r="R499" s="22"/>
      <c r="S499" s="23"/>
      <c r="T499" s="24"/>
      <c r="U499" s="25"/>
      <c r="V499" s="112" t="s">
        <v>29</v>
      </c>
      <c r="W499" s="26"/>
      <c r="X499" s="25"/>
      <c r="Y499" s="185" t="s">
        <v>30</v>
      </c>
      <c r="Z499" s="185"/>
    </row>
    <row r="500" spans="1:26" ht="30" customHeight="1" x14ac:dyDescent="0.15">
      <c r="A500" s="117"/>
      <c r="B500" s="117"/>
      <c r="C500" s="132"/>
      <c r="D500" s="495">
        <f t="shared" si="0"/>
        <v>20</v>
      </c>
      <c r="E500" s="30"/>
      <c r="F500" s="31"/>
      <c r="G500" s="31"/>
      <c r="H500" s="31"/>
      <c r="I500" s="31"/>
      <c r="J500" s="31"/>
      <c r="K500" s="31"/>
      <c r="L500" s="31"/>
      <c r="M500" s="31"/>
      <c r="N500" s="31"/>
      <c r="O500" s="31"/>
      <c r="P500" s="32"/>
      <c r="Q500" s="33"/>
      <c r="R500" s="34"/>
      <c r="S500" s="35"/>
      <c r="T500" s="36"/>
      <c r="U500" s="37"/>
      <c r="V500" s="496" t="s">
        <v>29</v>
      </c>
      <c r="W500" s="38"/>
      <c r="X500" s="39"/>
      <c r="Y500" s="497" t="s">
        <v>30</v>
      </c>
      <c r="Z500" s="185"/>
    </row>
    <row r="501" spans="1:26" ht="20.100000000000001" customHeight="1" x14ac:dyDescent="0.15">
      <c r="A501" s="117"/>
      <c r="B501" s="117"/>
      <c r="C501" s="132"/>
      <c r="D501" s="498"/>
      <c r="E501" s="498"/>
      <c r="F501" s="498"/>
      <c r="G501" s="498"/>
      <c r="H501" s="498"/>
      <c r="I501" s="498"/>
      <c r="J501" s="498"/>
      <c r="K501" s="498"/>
      <c r="L501" s="498"/>
      <c r="M501" s="498"/>
      <c r="N501" s="498"/>
      <c r="O501" s="498"/>
      <c r="P501" s="498"/>
      <c r="Q501" s="498"/>
      <c r="R501" s="498"/>
      <c r="S501" s="498"/>
      <c r="T501" s="498"/>
      <c r="U501" s="143"/>
      <c r="Z501" s="185"/>
    </row>
    <row r="502" spans="1:26" ht="20.100000000000001" customHeight="1" x14ac:dyDescent="0.15">
      <c r="A502" s="112"/>
      <c r="B502" s="185"/>
      <c r="C502" s="191"/>
      <c r="D502" s="191"/>
      <c r="E502" s="191"/>
      <c r="F502" s="191"/>
      <c r="G502" s="191"/>
      <c r="H502" s="191"/>
      <c r="I502" s="191"/>
      <c r="J502" s="191"/>
      <c r="K502" s="191"/>
      <c r="L502" s="191"/>
      <c r="M502" s="191"/>
      <c r="N502" s="191"/>
      <c r="O502" s="191"/>
      <c r="P502" s="191"/>
      <c r="Q502" s="191"/>
      <c r="R502" s="191"/>
      <c r="S502" s="191"/>
      <c r="T502" s="191"/>
      <c r="U502" s="191"/>
      <c r="V502" s="191"/>
      <c r="W502" s="191"/>
      <c r="X502" s="191"/>
      <c r="Y502" s="191"/>
      <c r="Z502" s="499"/>
    </row>
    <row r="503" spans="1:26" ht="19.899999999999999" customHeight="1" x14ac:dyDescent="0.15">
      <c r="A503" s="112"/>
    </row>
    <row r="504" spans="1:26" ht="19.899999999999999" customHeight="1" x14ac:dyDescent="0.15">
      <c r="A504" s="117"/>
      <c r="B504" s="117"/>
      <c r="C504" s="142"/>
      <c r="D504" s="142"/>
      <c r="E504" s="142"/>
      <c r="F504" s="142"/>
      <c r="G504" s="142"/>
      <c r="H504" s="142"/>
      <c r="I504" s="500"/>
      <c r="J504" s="166"/>
      <c r="K504" s="166"/>
      <c r="L504" s="166"/>
      <c r="M504" s="166"/>
      <c r="N504" s="166"/>
      <c r="O504" s="166"/>
      <c r="P504" s="166"/>
      <c r="Q504" s="166"/>
      <c r="R504" s="166"/>
      <c r="S504" s="166"/>
      <c r="T504" s="166"/>
      <c r="U504" s="166"/>
      <c r="V504" s="166"/>
      <c r="W504" s="142"/>
    </row>
    <row r="505" spans="1:26" ht="20.100000000000001" customHeight="1" x14ac:dyDescent="0.15">
      <c r="A505" s="128"/>
      <c r="B505" s="117"/>
      <c r="C505" s="129" t="s">
        <v>227</v>
      </c>
      <c r="D505" s="130"/>
      <c r="E505" s="130"/>
      <c r="F505" s="130"/>
      <c r="G505" s="130"/>
      <c r="H505" s="131"/>
      <c r="V505" s="191"/>
      <c r="W505" s="191"/>
      <c r="X505" s="191"/>
      <c r="Y505" s="191"/>
      <c r="Z505" s="191"/>
    </row>
    <row r="506" spans="1:26" ht="20.100000000000001" customHeight="1" x14ac:dyDescent="0.15">
      <c r="A506" s="128"/>
      <c r="B506" s="117"/>
      <c r="C506" s="132"/>
      <c r="D506" s="133"/>
      <c r="E506" s="133"/>
      <c r="F506" s="133"/>
      <c r="G506" s="133"/>
      <c r="H506" s="133"/>
      <c r="I506" s="134"/>
      <c r="J506" s="134"/>
      <c r="K506" s="134"/>
      <c r="L506" s="134"/>
      <c r="M506" s="134"/>
      <c r="N506" s="134"/>
      <c r="O506" s="134"/>
      <c r="P506" s="134"/>
      <c r="Q506" s="134"/>
      <c r="R506" s="134"/>
      <c r="S506" s="134"/>
      <c r="T506" s="134"/>
      <c r="U506" s="134"/>
      <c r="V506" s="134"/>
      <c r="W506" s="134"/>
      <c r="Z506" s="464"/>
    </row>
    <row r="507" spans="1:26" ht="80.099999999999994" customHeight="1" x14ac:dyDescent="0.15">
      <c r="A507" s="128"/>
      <c r="B507" s="117"/>
      <c r="C507" s="132"/>
      <c r="D507" s="179" t="s">
        <v>816</v>
      </c>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85"/>
    </row>
    <row r="508" spans="1:26" ht="20.100000000000001" customHeight="1" x14ac:dyDescent="0.15">
      <c r="A508" s="128"/>
      <c r="B508" s="117"/>
      <c r="C508" s="132"/>
      <c r="D508" s="501"/>
      <c r="E508" s="502" t="s">
        <v>815</v>
      </c>
      <c r="F508" s="503"/>
      <c r="G508" s="503"/>
      <c r="H508" s="504" t="s">
        <v>221</v>
      </c>
      <c r="I508" s="504"/>
      <c r="J508" s="504"/>
      <c r="K508" s="504"/>
      <c r="L508" s="504"/>
      <c r="M508" s="504"/>
      <c r="N508" s="504"/>
      <c r="O508" s="504"/>
      <c r="P508" s="504"/>
      <c r="Q508" s="504"/>
      <c r="R508" s="504"/>
      <c r="S508" s="504"/>
      <c r="T508" s="505" t="s">
        <v>240</v>
      </c>
      <c r="U508" s="506"/>
      <c r="V508" s="506"/>
      <c r="W508" s="506"/>
      <c r="X508" s="506"/>
      <c r="Y508" s="507"/>
      <c r="Z508" s="185"/>
    </row>
    <row r="509" spans="1:26" ht="20.100000000000001" customHeight="1" x14ac:dyDescent="0.15">
      <c r="A509" s="128"/>
      <c r="B509" s="117"/>
      <c r="C509" s="132"/>
      <c r="D509" s="508"/>
      <c r="E509" s="509"/>
      <c r="F509" s="510"/>
      <c r="G509" s="510"/>
      <c r="H509" s="511"/>
      <c r="I509" s="511"/>
      <c r="J509" s="511"/>
      <c r="K509" s="511"/>
      <c r="L509" s="511"/>
      <c r="M509" s="511"/>
      <c r="N509" s="511"/>
      <c r="O509" s="511"/>
      <c r="P509" s="511"/>
      <c r="Q509" s="511"/>
      <c r="R509" s="511"/>
      <c r="S509" s="511"/>
      <c r="T509" s="512" t="s">
        <v>237</v>
      </c>
      <c r="U509" s="513" t="s">
        <v>223</v>
      </c>
      <c r="V509" s="514"/>
      <c r="W509" s="515" t="s">
        <v>224</v>
      </c>
      <c r="X509" s="516" t="s">
        <v>225</v>
      </c>
      <c r="Y509" s="517"/>
      <c r="Z509" s="185"/>
    </row>
    <row r="510" spans="1:26" ht="30" customHeight="1" x14ac:dyDescent="0.15">
      <c r="A510" s="128"/>
      <c r="B510" s="117"/>
      <c r="C510" s="132"/>
      <c r="D510" s="518">
        <v>1</v>
      </c>
      <c r="E510" s="41"/>
      <c r="F510" s="42"/>
      <c r="G510" s="43"/>
      <c r="H510" s="107"/>
      <c r="I510" s="108"/>
      <c r="J510" s="108"/>
      <c r="K510" s="108"/>
      <c r="L510" s="108"/>
      <c r="M510" s="108"/>
      <c r="N510" s="108"/>
      <c r="O510" s="108"/>
      <c r="P510" s="108"/>
      <c r="Q510" s="108"/>
      <c r="R510" s="108"/>
      <c r="S510" s="109"/>
      <c r="T510" s="533"/>
      <c r="U510" s="534"/>
      <c r="V510" s="40"/>
      <c r="W510" s="533"/>
      <c r="X510" s="519">
        <f>SUM(T510:W510)</f>
        <v>0</v>
      </c>
      <c r="Y510" s="520"/>
      <c r="Z510" s="185"/>
    </row>
    <row r="511" spans="1:26" ht="30" customHeight="1" x14ac:dyDescent="0.15">
      <c r="A511" s="128"/>
      <c r="B511" s="117"/>
      <c r="C511" s="132"/>
      <c r="D511" s="480">
        <f>D510+1</f>
        <v>2</v>
      </c>
      <c r="E511" s="21"/>
      <c r="F511" s="22"/>
      <c r="G511" s="23"/>
      <c r="H511" s="27"/>
      <c r="I511" s="28"/>
      <c r="J511" s="28"/>
      <c r="K511" s="28"/>
      <c r="L511" s="28"/>
      <c r="M511" s="28"/>
      <c r="N511" s="28"/>
      <c r="O511" s="28"/>
      <c r="P511" s="28"/>
      <c r="Q511" s="28"/>
      <c r="R511" s="28"/>
      <c r="S511" s="29"/>
      <c r="T511" s="535"/>
      <c r="U511" s="536"/>
      <c r="V511" s="11"/>
      <c r="W511" s="535"/>
      <c r="X511" s="521">
        <f t="shared" ref="X511:X529" si="1">SUM(T511:W511)</f>
        <v>0</v>
      </c>
      <c r="Y511" s="522"/>
      <c r="Z511" s="185"/>
    </row>
    <row r="512" spans="1:26" ht="30" customHeight="1" x14ac:dyDescent="0.15">
      <c r="A512" s="128"/>
      <c r="B512" s="117"/>
      <c r="C512" s="132"/>
      <c r="D512" s="480">
        <f>D511+1</f>
        <v>3</v>
      </c>
      <c r="E512" s="21"/>
      <c r="F512" s="22"/>
      <c r="G512" s="23"/>
      <c r="H512" s="27"/>
      <c r="I512" s="28"/>
      <c r="J512" s="28"/>
      <c r="K512" s="28"/>
      <c r="L512" s="28"/>
      <c r="M512" s="28"/>
      <c r="N512" s="28"/>
      <c r="O512" s="28"/>
      <c r="P512" s="28"/>
      <c r="Q512" s="28"/>
      <c r="R512" s="28"/>
      <c r="S512" s="29"/>
      <c r="T512" s="535"/>
      <c r="U512" s="536"/>
      <c r="V512" s="11"/>
      <c r="W512" s="535"/>
      <c r="X512" s="521">
        <f t="shared" si="1"/>
        <v>0</v>
      </c>
      <c r="Y512" s="522"/>
      <c r="Z512" s="185"/>
    </row>
    <row r="513" spans="1:26" ht="30" customHeight="1" x14ac:dyDescent="0.15">
      <c r="A513" s="128"/>
      <c r="B513" s="117"/>
      <c r="C513" s="132"/>
      <c r="D513" s="480">
        <f>D512+1</f>
        <v>4</v>
      </c>
      <c r="E513" s="21"/>
      <c r="F513" s="22"/>
      <c r="G513" s="23"/>
      <c r="H513" s="27"/>
      <c r="I513" s="28"/>
      <c r="J513" s="28"/>
      <c r="K513" s="28"/>
      <c r="L513" s="28"/>
      <c r="M513" s="28"/>
      <c r="N513" s="28"/>
      <c r="O513" s="28"/>
      <c r="P513" s="28"/>
      <c r="Q513" s="28"/>
      <c r="R513" s="28"/>
      <c r="S513" s="29"/>
      <c r="T513" s="535"/>
      <c r="U513" s="536"/>
      <c r="V513" s="11"/>
      <c r="W513" s="535"/>
      <c r="X513" s="521">
        <f t="shared" si="1"/>
        <v>0</v>
      </c>
      <c r="Y513" s="522"/>
      <c r="Z513" s="185"/>
    </row>
    <row r="514" spans="1:26" ht="30" customHeight="1" x14ac:dyDescent="0.15">
      <c r="A514" s="128"/>
      <c r="B514" s="117"/>
      <c r="C514" s="132"/>
      <c r="D514" s="480">
        <f t="shared" ref="D514:D529" si="2">D513+1</f>
        <v>5</v>
      </c>
      <c r="E514" s="21"/>
      <c r="F514" s="22"/>
      <c r="G514" s="23"/>
      <c r="H514" s="27"/>
      <c r="I514" s="28"/>
      <c r="J514" s="28"/>
      <c r="K514" s="28"/>
      <c r="L514" s="28"/>
      <c r="M514" s="28"/>
      <c r="N514" s="28"/>
      <c r="O514" s="28"/>
      <c r="P514" s="28"/>
      <c r="Q514" s="28"/>
      <c r="R514" s="28"/>
      <c r="S514" s="29"/>
      <c r="T514" s="535"/>
      <c r="U514" s="536"/>
      <c r="V514" s="11"/>
      <c r="W514" s="535"/>
      <c r="X514" s="521">
        <f t="shared" si="1"/>
        <v>0</v>
      </c>
      <c r="Y514" s="522"/>
      <c r="Z514" s="185"/>
    </row>
    <row r="515" spans="1:26" ht="30" customHeight="1" x14ac:dyDescent="0.15">
      <c r="A515" s="128"/>
      <c r="B515" s="117"/>
      <c r="C515" s="132"/>
      <c r="D515" s="480">
        <f t="shared" si="2"/>
        <v>6</v>
      </c>
      <c r="E515" s="21"/>
      <c r="F515" s="22"/>
      <c r="G515" s="23"/>
      <c r="H515" s="27"/>
      <c r="I515" s="28"/>
      <c r="J515" s="28"/>
      <c r="K515" s="28"/>
      <c r="L515" s="28"/>
      <c r="M515" s="28"/>
      <c r="N515" s="28"/>
      <c r="O515" s="28"/>
      <c r="P515" s="28"/>
      <c r="Q515" s="28"/>
      <c r="R515" s="28"/>
      <c r="S515" s="29"/>
      <c r="T515" s="535"/>
      <c r="U515" s="536"/>
      <c r="V515" s="11"/>
      <c r="W515" s="535"/>
      <c r="X515" s="521">
        <f t="shared" si="1"/>
        <v>0</v>
      </c>
      <c r="Y515" s="522"/>
      <c r="Z515" s="185"/>
    </row>
    <row r="516" spans="1:26" ht="30" customHeight="1" x14ac:dyDescent="0.15">
      <c r="A516" s="128"/>
      <c r="B516" s="117"/>
      <c r="C516" s="132"/>
      <c r="D516" s="480">
        <f t="shared" si="2"/>
        <v>7</v>
      </c>
      <c r="E516" s="21"/>
      <c r="F516" s="22"/>
      <c r="G516" s="23"/>
      <c r="H516" s="27"/>
      <c r="I516" s="28"/>
      <c r="J516" s="28"/>
      <c r="K516" s="28"/>
      <c r="L516" s="28"/>
      <c r="M516" s="28"/>
      <c r="N516" s="28"/>
      <c r="O516" s="28"/>
      <c r="P516" s="28"/>
      <c r="Q516" s="28"/>
      <c r="R516" s="28"/>
      <c r="S516" s="29"/>
      <c r="T516" s="535"/>
      <c r="U516" s="536"/>
      <c r="V516" s="11"/>
      <c r="W516" s="535"/>
      <c r="X516" s="521">
        <f t="shared" si="1"/>
        <v>0</v>
      </c>
      <c r="Y516" s="522"/>
      <c r="Z516" s="185"/>
    </row>
    <row r="517" spans="1:26" ht="30" customHeight="1" x14ac:dyDescent="0.15">
      <c r="A517" s="128"/>
      <c r="B517" s="117"/>
      <c r="C517" s="132"/>
      <c r="D517" s="480">
        <f t="shared" si="2"/>
        <v>8</v>
      </c>
      <c r="E517" s="21"/>
      <c r="F517" s="22"/>
      <c r="G517" s="23"/>
      <c r="H517" s="27"/>
      <c r="I517" s="28"/>
      <c r="J517" s="28"/>
      <c r="K517" s="28"/>
      <c r="L517" s="28"/>
      <c r="M517" s="28"/>
      <c r="N517" s="28"/>
      <c r="O517" s="28"/>
      <c r="P517" s="28"/>
      <c r="Q517" s="28"/>
      <c r="R517" s="28"/>
      <c r="S517" s="29"/>
      <c r="T517" s="535"/>
      <c r="U517" s="536"/>
      <c r="V517" s="11"/>
      <c r="W517" s="535"/>
      <c r="X517" s="521">
        <f t="shared" si="1"/>
        <v>0</v>
      </c>
      <c r="Y517" s="522"/>
      <c r="Z517" s="185"/>
    </row>
    <row r="518" spans="1:26" ht="30" customHeight="1" x14ac:dyDescent="0.15">
      <c r="A518" s="128"/>
      <c r="B518" s="117"/>
      <c r="C518" s="132"/>
      <c r="D518" s="480">
        <f t="shared" si="2"/>
        <v>9</v>
      </c>
      <c r="E518" s="21"/>
      <c r="F518" s="22"/>
      <c r="G518" s="23"/>
      <c r="H518" s="27"/>
      <c r="I518" s="28"/>
      <c r="J518" s="28"/>
      <c r="K518" s="28"/>
      <c r="L518" s="28"/>
      <c r="M518" s="28"/>
      <c r="N518" s="28"/>
      <c r="O518" s="28"/>
      <c r="P518" s="28"/>
      <c r="Q518" s="28"/>
      <c r="R518" s="28"/>
      <c r="S518" s="29"/>
      <c r="T518" s="535"/>
      <c r="U518" s="536"/>
      <c r="V518" s="11"/>
      <c r="W518" s="535"/>
      <c r="X518" s="521">
        <f t="shared" si="1"/>
        <v>0</v>
      </c>
      <c r="Y518" s="522"/>
      <c r="Z518" s="185"/>
    </row>
    <row r="519" spans="1:26" ht="30" customHeight="1" x14ac:dyDescent="0.15">
      <c r="A519" s="128"/>
      <c r="B519" s="117"/>
      <c r="C519" s="132"/>
      <c r="D519" s="480">
        <f t="shared" si="2"/>
        <v>10</v>
      </c>
      <c r="E519" s="21"/>
      <c r="F519" s="22"/>
      <c r="G519" s="23"/>
      <c r="H519" s="27"/>
      <c r="I519" s="28"/>
      <c r="J519" s="28"/>
      <c r="K519" s="28"/>
      <c r="L519" s="28"/>
      <c r="M519" s="28"/>
      <c r="N519" s="28"/>
      <c r="O519" s="28"/>
      <c r="P519" s="28"/>
      <c r="Q519" s="28"/>
      <c r="R519" s="28"/>
      <c r="S519" s="29"/>
      <c r="T519" s="535"/>
      <c r="U519" s="536"/>
      <c r="V519" s="11"/>
      <c r="W519" s="535"/>
      <c r="X519" s="521">
        <f t="shared" si="1"/>
        <v>0</v>
      </c>
      <c r="Y519" s="522"/>
      <c r="Z519" s="185"/>
    </row>
    <row r="520" spans="1:26" ht="30" customHeight="1" x14ac:dyDescent="0.15">
      <c r="A520" s="128"/>
      <c r="B520" s="117"/>
      <c r="C520" s="132"/>
      <c r="D520" s="480">
        <f t="shared" si="2"/>
        <v>11</v>
      </c>
      <c r="E520" s="21"/>
      <c r="F520" s="22"/>
      <c r="G520" s="23"/>
      <c r="H520" s="27"/>
      <c r="I520" s="28"/>
      <c r="J520" s="28"/>
      <c r="K520" s="28"/>
      <c r="L520" s="28"/>
      <c r="M520" s="28"/>
      <c r="N520" s="28"/>
      <c r="O520" s="28"/>
      <c r="P520" s="28"/>
      <c r="Q520" s="28"/>
      <c r="R520" s="28"/>
      <c r="S520" s="29"/>
      <c r="T520" s="535"/>
      <c r="U520" s="536"/>
      <c r="V520" s="11"/>
      <c r="W520" s="535"/>
      <c r="X520" s="521">
        <f t="shared" si="1"/>
        <v>0</v>
      </c>
      <c r="Y520" s="522"/>
      <c r="Z520" s="185"/>
    </row>
    <row r="521" spans="1:26" ht="30" customHeight="1" x14ac:dyDescent="0.15">
      <c r="A521" s="128"/>
      <c r="B521" s="117"/>
      <c r="C521" s="132"/>
      <c r="D521" s="480">
        <f t="shared" si="2"/>
        <v>12</v>
      </c>
      <c r="E521" s="21"/>
      <c r="F521" s="22"/>
      <c r="G521" s="23"/>
      <c r="H521" s="27"/>
      <c r="I521" s="28"/>
      <c r="J521" s="28"/>
      <c r="K521" s="28"/>
      <c r="L521" s="28"/>
      <c r="M521" s="28"/>
      <c r="N521" s="28"/>
      <c r="O521" s="28"/>
      <c r="P521" s="28"/>
      <c r="Q521" s="28"/>
      <c r="R521" s="28"/>
      <c r="S521" s="29"/>
      <c r="T521" s="535"/>
      <c r="U521" s="536"/>
      <c r="V521" s="11"/>
      <c r="W521" s="535"/>
      <c r="X521" s="521">
        <f t="shared" si="1"/>
        <v>0</v>
      </c>
      <c r="Y521" s="522"/>
      <c r="Z521" s="185"/>
    </row>
    <row r="522" spans="1:26" ht="30" customHeight="1" x14ac:dyDescent="0.15">
      <c r="A522" s="128"/>
      <c r="B522" s="117"/>
      <c r="C522" s="136"/>
      <c r="D522" s="480">
        <f t="shared" si="2"/>
        <v>13</v>
      </c>
      <c r="E522" s="21"/>
      <c r="F522" s="22"/>
      <c r="G522" s="23"/>
      <c r="H522" s="27"/>
      <c r="I522" s="28"/>
      <c r="J522" s="28"/>
      <c r="K522" s="28"/>
      <c r="L522" s="28"/>
      <c r="M522" s="28"/>
      <c r="N522" s="28"/>
      <c r="O522" s="28"/>
      <c r="P522" s="28"/>
      <c r="Q522" s="28"/>
      <c r="R522" s="28"/>
      <c r="S522" s="29"/>
      <c r="T522" s="535"/>
      <c r="U522" s="536"/>
      <c r="V522" s="11"/>
      <c r="W522" s="535"/>
      <c r="X522" s="521">
        <f t="shared" si="1"/>
        <v>0</v>
      </c>
      <c r="Y522" s="522"/>
      <c r="Z522" s="185"/>
    </row>
    <row r="523" spans="1:26" ht="30" customHeight="1" x14ac:dyDescent="0.15">
      <c r="A523" s="128"/>
      <c r="B523" s="117"/>
      <c r="C523" s="523"/>
      <c r="D523" s="480">
        <f t="shared" si="2"/>
        <v>14</v>
      </c>
      <c r="E523" s="21"/>
      <c r="F523" s="22"/>
      <c r="G523" s="23"/>
      <c r="H523" s="27"/>
      <c r="I523" s="28"/>
      <c r="J523" s="28"/>
      <c r="K523" s="28"/>
      <c r="L523" s="28"/>
      <c r="M523" s="28"/>
      <c r="N523" s="28"/>
      <c r="O523" s="28"/>
      <c r="P523" s="28"/>
      <c r="Q523" s="28"/>
      <c r="R523" s="28"/>
      <c r="S523" s="29"/>
      <c r="T523" s="535"/>
      <c r="U523" s="536"/>
      <c r="V523" s="11"/>
      <c r="W523" s="535"/>
      <c r="X523" s="521">
        <f t="shared" si="1"/>
        <v>0</v>
      </c>
      <c r="Y523" s="522"/>
      <c r="Z523" s="185"/>
    </row>
    <row r="524" spans="1:26" ht="30" customHeight="1" x14ac:dyDescent="0.15">
      <c r="A524" s="128"/>
      <c r="B524" s="117"/>
      <c r="C524" s="523"/>
      <c r="D524" s="480">
        <f t="shared" si="2"/>
        <v>15</v>
      </c>
      <c r="E524" s="21"/>
      <c r="F524" s="22"/>
      <c r="G524" s="23"/>
      <c r="H524" s="27"/>
      <c r="I524" s="28"/>
      <c r="J524" s="28"/>
      <c r="K524" s="28"/>
      <c r="L524" s="28"/>
      <c r="M524" s="28"/>
      <c r="N524" s="28"/>
      <c r="O524" s="28"/>
      <c r="P524" s="28"/>
      <c r="Q524" s="28"/>
      <c r="R524" s="28"/>
      <c r="S524" s="29"/>
      <c r="T524" s="535"/>
      <c r="U524" s="536"/>
      <c r="V524" s="11"/>
      <c r="W524" s="535"/>
      <c r="X524" s="521">
        <f t="shared" si="1"/>
        <v>0</v>
      </c>
      <c r="Y524" s="522"/>
      <c r="Z524" s="185"/>
    </row>
    <row r="525" spans="1:26" ht="30" customHeight="1" x14ac:dyDescent="0.15">
      <c r="A525" s="128"/>
      <c r="B525" s="117"/>
      <c r="C525" s="523"/>
      <c r="D525" s="480">
        <f t="shared" si="2"/>
        <v>16</v>
      </c>
      <c r="E525" s="21"/>
      <c r="F525" s="22"/>
      <c r="G525" s="23"/>
      <c r="H525" s="27"/>
      <c r="I525" s="28"/>
      <c r="J525" s="28"/>
      <c r="K525" s="28"/>
      <c r="L525" s="28"/>
      <c r="M525" s="28"/>
      <c r="N525" s="28"/>
      <c r="O525" s="28"/>
      <c r="P525" s="28"/>
      <c r="Q525" s="28"/>
      <c r="R525" s="28"/>
      <c r="S525" s="29"/>
      <c r="T525" s="535"/>
      <c r="U525" s="536"/>
      <c r="V525" s="11"/>
      <c r="W525" s="535"/>
      <c r="X525" s="521">
        <f t="shared" si="1"/>
        <v>0</v>
      </c>
      <c r="Y525" s="522"/>
      <c r="Z525" s="185"/>
    </row>
    <row r="526" spans="1:26" ht="30" customHeight="1" x14ac:dyDescent="0.15">
      <c r="A526" s="128"/>
      <c r="B526" s="117"/>
      <c r="C526" s="523"/>
      <c r="D526" s="480">
        <f t="shared" si="2"/>
        <v>17</v>
      </c>
      <c r="E526" s="21"/>
      <c r="F526" s="22"/>
      <c r="G526" s="23"/>
      <c r="H526" s="27"/>
      <c r="I526" s="28"/>
      <c r="J526" s="28"/>
      <c r="K526" s="28"/>
      <c r="L526" s="28"/>
      <c r="M526" s="28"/>
      <c r="N526" s="28"/>
      <c r="O526" s="28"/>
      <c r="P526" s="28"/>
      <c r="Q526" s="28"/>
      <c r="R526" s="28"/>
      <c r="S526" s="29"/>
      <c r="T526" s="535"/>
      <c r="U526" s="536"/>
      <c r="V526" s="11"/>
      <c r="W526" s="535"/>
      <c r="X526" s="521">
        <f t="shared" si="1"/>
        <v>0</v>
      </c>
      <c r="Y526" s="522"/>
      <c r="Z526" s="185"/>
    </row>
    <row r="527" spans="1:26" ht="30" customHeight="1" x14ac:dyDescent="0.15">
      <c r="A527" s="128"/>
      <c r="B527" s="117"/>
      <c r="C527" s="523"/>
      <c r="D527" s="480">
        <f t="shared" si="2"/>
        <v>18</v>
      </c>
      <c r="E527" s="21"/>
      <c r="F527" s="22"/>
      <c r="G527" s="23"/>
      <c r="H527" s="27"/>
      <c r="I527" s="28"/>
      <c r="J527" s="28"/>
      <c r="K527" s="28"/>
      <c r="L527" s="28"/>
      <c r="M527" s="28"/>
      <c r="N527" s="28"/>
      <c r="O527" s="28"/>
      <c r="P527" s="28"/>
      <c r="Q527" s="28"/>
      <c r="R527" s="28"/>
      <c r="S527" s="29"/>
      <c r="T527" s="535"/>
      <c r="U527" s="536"/>
      <c r="V527" s="11"/>
      <c r="W527" s="535"/>
      <c r="X527" s="521">
        <f t="shared" si="1"/>
        <v>0</v>
      </c>
      <c r="Y527" s="522"/>
      <c r="Z527" s="185"/>
    </row>
    <row r="528" spans="1:26" ht="30" customHeight="1" x14ac:dyDescent="0.15">
      <c r="A528" s="128"/>
      <c r="B528" s="117"/>
      <c r="C528" s="523"/>
      <c r="D528" s="480">
        <f t="shared" si="2"/>
        <v>19</v>
      </c>
      <c r="E528" s="21"/>
      <c r="F528" s="22"/>
      <c r="G528" s="23"/>
      <c r="H528" s="27"/>
      <c r="I528" s="28"/>
      <c r="J528" s="28"/>
      <c r="K528" s="28"/>
      <c r="L528" s="28"/>
      <c r="M528" s="28"/>
      <c r="N528" s="28"/>
      <c r="O528" s="28"/>
      <c r="P528" s="28"/>
      <c r="Q528" s="28"/>
      <c r="R528" s="28"/>
      <c r="S528" s="29"/>
      <c r="T528" s="535"/>
      <c r="U528" s="536"/>
      <c r="V528" s="11"/>
      <c r="W528" s="535"/>
      <c r="X528" s="521">
        <f t="shared" si="1"/>
        <v>0</v>
      </c>
      <c r="Y528" s="522"/>
      <c r="Z528" s="185"/>
    </row>
    <row r="529" spans="1:27" ht="30" customHeight="1" x14ac:dyDescent="0.15">
      <c r="A529" s="128"/>
      <c r="B529" s="524"/>
      <c r="C529" s="142"/>
      <c r="D529" s="495">
        <f t="shared" si="2"/>
        <v>20</v>
      </c>
      <c r="E529" s="33"/>
      <c r="F529" s="34"/>
      <c r="G529" s="35"/>
      <c r="H529" s="30"/>
      <c r="I529" s="31"/>
      <c r="J529" s="31"/>
      <c r="K529" s="31"/>
      <c r="L529" s="31"/>
      <c r="M529" s="31"/>
      <c r="N529" s="31"/>
      <c r="O529" s="31"/>
      <c r="P529" s="31"/>
      <c r="Q529" s="31"/>
      <c r="R529" s="31"/>
      <c r="S529" s="32"/>
      <c r="T529" s="537"/>
      <c r="U529" s="538"/>
      <c r="V529" s="10"/>
      <c r="W529" s="537"/>
      <c r="X529" s="525">
        <f t="shared" si="1"/>
        <v>0</v>
      </c>
      <c r="Y529" s="526"/>
      <c r="Z529" s="185"/>
    </row>
    <row r="530" spans="1:27" ht="19.899999999999999" customHeight="1" x14ac:dyDescent="0.15">
      <c r="B530" s="185"/>
      <c r="Z530" s="185"/>
    </row>
    <row r="531" spans="1:27" ht="19.899999999999999" customHeight="1" x14ac:dyDescent="0.15">
      <c r="B531" s="185"/>
      <c r="C531" s="190"/>
      <c r="D531" s="191"/>
      <c r="E531" s="191"/>
      <c r="F531" s="191"/>
      <c r="G531" s="191"/>
      <c r="H531" s="191"/>
      <c r="I531" s="191"/>
      <c r="J531" s="191"/>
      <c r="K531" s="191"/>
      <c r="L531" s="191"/>
      <c r="M531" s="191"/>
      <c r="N531" s="191"/>
      <c r="O531" s="191"/>
      <c r="P531" s="191"/>
      <c r="Q531" s="191"/>
      <c r="R531" s="191"/>
      <c r="S531" s="191"/>
      <c r="T531" s="191"/>
      <c r="U531" s="191"/>
      <c r="V531" s="191"/>
      <c r="W531" s="191"/>
      <c r="X531" s="191"/>
      <c r="Y531" s="191"/>
      <c r="Z531" s="191"/>
      <c r="AA531" s="153"/>
    </row>
  </sheetData>
  <sheetProtection algorithmName="SHA-512" hashValue="qT0TGpVHOTFCwDLVnwU8MDTjtirFq8femQrNewWrTXs89EWFHNHJ3i4DFkno+ZngGQNky+qqu+QrxSKgCo3SFw==" saltValue="htUiHRl4tFZJZZABNm9xaw==" spinCount="100000" sheet="1" objects="1" scenarios="1"/>
  <dataConsolidate/>
  <mergeCells count="890">
    <mergeCell ref="J177:Y177"/>
    <mergeCell ref="E529:G529"/>
    <mergeCell ref="E508:G509"/>
    <mergeCell ref="H508:S509"/>
    <mergeCell ref="H510:S510"/>
    <mergeCell ref="H511:S511"/>
    <mergeCell ref="H512:S512"/>
    <mergeCell ref="H513:S513"/>
    <mergeCell ref="H514:S514"/>
    <mergeCell ref="H515:S515"/>
    <mergeCell ref="H516:S516"/>
    <mergeCell ref="H517:S517"/>
    <mergeCell ref="H518:S518"/>
    <mergeCell ref="H519:S519"/>
    <mergeCell ref="H520:S520"/>
    <mergeCell ref="H521:S521"/>
    <mergeCell ref="H522:S522"/>
    <mergeCell ref="H523:S523"/>
    <mergeCell ref="H524:S524"/>
    <mergeCell ref="H525:S525"/>
    <mergeCell ref="H526:S526"/>
    <mergeCell ref="H527:S527"/>
    <mergeCell ref="H528:S528"/>
    <mergeCell ref="H529:S529"/>
    <mergeCell ref="E520:G520"/>
    <mergeCell ref="E521:G521"/>
    <mergeCell ref="E522:G522"/>
    <mergeCell ref="E523:G523"/>
    <mergeCell ref="E524:G524"/>
    <mergeCell ref="E525:G525"/>
    <mergeCell ref="E526:G526"/>
    <mergeCell ref="E527:G527"/>
    <mergeCell ref="E528:G528"/>
    <mergeCell ref="O450:T450"/>
    <mergeCell ref="O451:T451"/>
    <mergeCell ref="O459:T459"/>
    <mergeCell ref="O467:T467"/>
    <mergeCell ref="O471:T471"/>
    <mergeCell ref="O472:T472"/>
    <mergeCell ref="E510:G510"/>
    <mergeCell ref="E468:F471"/>
    <mergeCell ref="H468:M468"/>
    <mergeCell ref="H469:M469"/>
    <mergeCell ref="H470:M470"/>
    <mergeCell ref="H471:M471"/>
    <mergeCell ref="E472:F472"/>
    <mergeCell ref="H472:M472"/>
    <mergeCell ref="E460:F467"/>
    <mergeCell ref="H460:M460"/>
    <mergeCell ref="H461:M461"/>
    <mergeCell ref="H462:M462"/>
    <mergeCell ref="H463:M463"/>
    <mergeCell ref="H464:M464"/>
    <mergeCell ref="H465:M465"/>
    <mergeCell ref="H466:M466"/>
    <mergeCell ref="H467:M467"/>
    <mergeCell ref="E452:F459"/>
    <mergeCell ref="U469:Y469"/>
    <mergeCell ref="U470:Y470"/>
    <mergeCell ref="U471:Y471"/>
    <mergeCell ref="U472:Y472"/>
    <mergeCell ref="O367:T370"/>
    <mergeCell ref="O372:T382"/>
    <mergeCell ref="O384:T390"/>
    <mergeCell ref="O397:T404"/>
    <mergeCell ref="O392:T396"/>
    <mergeCell ref="O405:T406"/>
    <mergeCell ref="O407:T410"/>
    <mergeCell ref="O412:T420"/>
    <mergeCell ref="O422:T424"/>
    <mergeCell ref="O425:T430"/>
    <mergeCell ref="O432:T438"/>
    <mergeCell ref="O440:T449"/>
    <mergeCell ref="O452:T458"/>
    <mergeCell ref="O460:T466"/>
    <mergeCell ref="O468:T470"/>
    <mergeCell ref="O371:T371"/>
    <mergeCell ref="O383:T383"/>
    <mergeCell ref="O391:T391"/>
    <mergeCell ref="U367:Y367"/>
    <mergeCell ref="U368:Y368"/>
    <mergeCell ref="U449:Y449"/>
    <mergeCell ref="U450:Y450"/>
    <mergeCell ref="U383:Y383"/>
    <mergeCell ref="U384:Y384"/>
    <mergeCell ref="U385:Y385"/>
    <mergeCell ref="U386:Y386"/>
    <mergeCell ref="U387:Y387"/>
    <mergeCell ref="U388:Y388"/>
    <mergeCell ref="U389:Y389"/>
    <mergeCell ref="U390:Y390"/>
    <mergeCell ref="U391:Y391"/>
    <mergeCell ref="U392:Y392"/>
    <mergeCell ref="U393:Y393"/>
    <mergeCell ref="U394:Y394"/>
    <mergeCell ref="U395:Y395"/>
    <mergeCell ref="U396:Y396"/>
    <mergeCell ref="U397:Y397"/>
    <mergeCell ref="U398:Y398"/>
    <mergeCell ref="U399:Y399"/>
    <mergeCell ref="U408:Y408"/>
    <mergeCell ref="U409:Y409"/>
    <mergeCell ref="U410:Y410"/>
    <mergeCell ref="U400:Y400"/>
    <mergeCell ref="U401:Y401"/>
    <mergeCell ref="U451:Y451"/>
    <mergeCell ref="U452:Y452"/>
    <mergeCell ref="U453:Y453"/>
    <mergeCell ref="U454:Y454"/>
    <mergeCell ref="U455:Y455"/>
    <mergeCell ref="U456:Y456"/>
    <mergeCell ref="U457:Y457"/>
    <mergeCell ref="U458:Y458"/>
    <mergeCell ref="U459:Y459"/>
    <mergeCell ref="U460:Y460"/>
    <mergeCell ref="U461:Y461"/>
    <mergeCell ref="U462:Y462"/>
    <mergeCell ref="U463:Y463"/>
    <mergeCell ref="U464:Y464"/>
    <mergeCell ref="U465:Y465"/>
    <mergeCell ref="U466:Y466"/>
    <mergeCell ref="U467:Y467"/>
    <mergeCell ref="U468:Y468"/>
    <mergeCell ref="H452:M452"/>
    <mergeCell ref="H453:M453"/>
    <mergeCell ref="H454:M454"/>
    <mergeCell ref="H455:M455"/>
    <mergeCell ref="H456:M456"/>
    <mergeCell ref="H457:M457"/>
    <mergeCell ref="H458:M458"/>
    <mergeCell ref="H459:M459"/>
    <mergeCell ref="E432:F451"/>
    <mergeCell ref="H432:M432"/>
    <mergeCell ref="H433:M433"/>
    <mergeCell ref="H434:M434"/>
    <mergeCell ref="H435:M435"/>
    <mergeCell ref="H436:M436"/>
    <mergeCell ref="H437:M437"/>
    <mergeCell ref="H438:M438"/>
    <mergeCell ref="H439:M439"/>
    <mergeCell ref="H440:M440"/>
    <mergeCell ref="H441:M441"/>
    <mergeCell ref="H442:M442"/>
    <mergeCell ref="H443:M443"/>
    <mergeCell ref="H444:M444"/>
    <mergeCell ref="H445:M445"/>
    <mergeCell ref="H446:M446"/>
    <mergeCell ref="H447:M447"/>
    <mergeCell ref="H448:M448"/>
    <mergeCell ref="H449:M449"/>
    <mergeCell ref="H450:M450"/>
    <mergeCell ref="H451:M451"/>
    <mergeCell ref="E422:F424"/>
    <mergeCell ref="H422:M422"/>
    <mergeCell ref="H423:M423"/>
    <mergeCell ref="H424:M424"/>
    <mergeCell ref="E425:F431"/>
    <mergeCell ref="H425:M425"/>
    <mergeCell ref="H426:M426"/>
    <mergeCell ref="H427:M427"/>
    <mergeCell ref="H428:M428"/>
    <mergeCell ref="H429:M429"/>
    <mergeCell ref="H430:M430"/>
    <mergeCell ref="H431:M431"/>
    <mergeCell ref="E412:F421"/>
    <mergeCell ref="H412:M412"/>
    <mergeCell ref="H413:M413"/>
    <mergeCell ref="H414:M414"/>
    <mergeCell ref="H415:M415"/>
    <mergeCell ref="H416:M416"/>
    <mergeCell ref="H417:M417"/>
    <mergeCell ref="H418:M418"/>
    <mergeCell ref="H419:M419"/>
    <mergeCell ref="H420:M420"/>
    <mergeCell ref="H421:M421"/>
    <mergeCell ref="E405:F406"/>
    <mergeCell ref="H405:M405"/>
    <mergeCell ref="H406:M406"/>
    <mergeCell ref="E407:F411"/>
    <mergeCell ref="H407:M407"/>
    <mergeCell ref="H408:M408"/>
    <mergeCell ref="H409:M409"/>
    <mergeCell ref="H410:M410"/>
    <mergeCell ref="H411:M411"/>
    <mergeCell ref="E397:F404"/>
    <mergeCell ref="H397:M397"/>
    <mergeCell ref="H398:M398"/>
    <mergeCell ref="H399:M399"/>
    <mergeCell ref="H400:M400"/>
    <mergeCell ref="H401:M401"/>
    <mergeCell ref="H402:M402"/>
    <mergeCell ref="H403:M403"/>
    <mergeCell ref="H404:M404"/>
    <mergeCell ref="H388:M388"/>
    <mergeCell ref="H389:M389"/>
    <mergeCell ref="H390:M390"/>
    <mergeCell ref="H391:M391"/>
    <mergeCell ref="H392:M392"/>
    <mergeCell ref="H393:M393"/>
    <mergeCell ref="H394:M394"/>
    <mergeCell ref="H395:M395"/>
    <mergeCell ref="H396:M396"/>
    <mergeCell ref="E367:F371"/>
    <mergeCell ref="H367:M367"/>
    <mergeCell ref="H368:M368"/>
    <mergeCell ref="H369:M369"/>
    <mergeCell ref="H370:M370"/>
    <mergeCell ref="H371:M371"/>
    <mergeCell ref="O244:T246"/>
    <mergeCell ref="O248:T251"/>
    <mergeCell ref="O253:T256"/>
    <mergeCell ref="O258:T261"/>
    <mergeCell ref="O263:T265"/>
    <mergeCell ref="O267:T271"/>
    <mergeCell ref="O273:T274"/>
    <mergeCell ref="O276:T278"/>
    <mergeCell ref="O280:T281"/>
    <mergeCell ref="O338:T338"/>
    <mergeCell ref="O339:T339"/>
    <mergeCell ref="O340:T340"/>
    <mergeCell ref="O334:T337"/>
    <mergeCell ref="O325:T330"/>
    <mergeCell ref="O331:T331"/>
    <mergeCell ref="O332:T332"/>
    <mergeCell ref="O333:T333"/>
    <mergeCell ref="O341:T343"/>
    <mergeCell ref="E243:F243"/>
    <mergeCell ref="E365:Y365"/>
    <mergeCell ref="E366:F366"/>
    <mergeCell ref="G366:M366"/>
    <mergeCell ref="O366:T366"/>
    <mergeCell ref="H357:M357"/>
    <mergeCell ref="H358:M358"/>
    <mergeCell ref="H359:M359"/>
    <mergeCell ref="E332:F332"/>
    <mergeCell ref="H332:M332"/>
    <mergeCell ref="E333:F333"/>
    <mergeCell ref="H333:M333"/>
    <mergeCell ref="E334:F338"/>
    <mergeCell ref="H334:M334"/>
    <mergeCell ref="H335:M335"/>
    <mergeCell ref="G243:M243"/>
    <mergeCell ref="O243:T243"/>
    <mergeCell ref="O247:T247"/>
    <mergeCell ref="O252:T252"/>
    <mergeCell ref="O257:T257"/>
    <mergeCell ref="O262:T262"/>
    <mergeCell ref="H351:M351"/>
    <mergeCell ref="H352:M352"/>
    <mergeCell ref="H353:M353"/>
    <mergeCell ref="O294:T294"/>
    <mergeCell ref="O295:T295"/>
    <mergeCell ref="O290:T293"/>
    <mergeCell ref="O296:T305"/>
    <mergeCell ref="O285:T285"/>
    <mergeCell ref="O289:T289"/>
    <mergeCell ref="O282:T284"/>
    <mergeCell ref="O286:T288"/>
    <mergeCell ref="O306:T306"/>
    <mergeCell ref="O307:T309"/>
    <mergeCell ref="O310:T312"/>
    <mergeCell ref="O317:T317"/>
    <mergeCell ref="O324:T324"/>
    <mergeCell ref="O318:T323"/>
    <mergeCell ref="H336:M336"/>
    <mergeCell ref="H337:M337"/>
    <mergeCell ref="H338:M338"/>
    <mergeCell ref="E318:F324"/>
    <mergeCell ref="H318:M318"/>
    <mergeCell ref="H319:M319"/>
    <mergeCell ref="H320:M320"/>
    <mergeCell ref="H321:M321"/>
    <mergeCell ref="H322:M322"/>
    <mergeCell ref="H323:M323"/>
    <mergeCell ref="H324:M324"/>
    <mergeCell ref="E325:F331"/>
    <mergeCell ref="H325:M325"/>
    <mergeCell ref="H326:M326"/>
    <mergeCell ref="H327:M327"/>
    <mergeCell ref="H328:M328"/>
    <mergeCell ref="H329:M329"/>
    <mergeCell ref="H330:M330"/>
    <mergeCell ref="H331:M331"/>
    <mergeCell ref="E310:F313"/>
    <mergeCell ref="H310:M310"/>
    <mergeCell ref="H311:M311"/>
    <mergeCell ref="H312:M312"/>
    <mergeCell ref="H313:M313"/>
    <mergeCell ref="E314:F317"/>
    <mergeCell ref="H314:M314"/>
    <mergeCell ref="H315:M315"/>
    <mergeCell ref="H316:M316"/>
    <mergeCell ref="H317:M317"/>
    <mergeCell ref="E286:F289"/>
    <mergeCell ref="H286:M286"/>
    <mergeCell ref="H287:M287"/>
    <mergeCell ref="H288:M288"/>
    <mergeCell ref="H289:M289"/>
    <mergeCell ref="E290:F295"/>
    <mergeCell ref="H290:M290"/>
    <mergeCell ref="H291:M291"/>
    <mergeCell ref="H292:M292"/>
    <mergeCell ref="H293:M293"/>
    <mergeCell ref="H294:M294"/>
    <mergeCell ref="H295:M295"/>
    <mergeCell ref="E276:F279"/>
    <mergeCell ref="H276:M276"/>
    <mergeCell ref="H277:M277"/>
    <mergeCell ref="H278:M278"/>
    <mergeCell ref="H279:M279"/>
    <mergeCell ref="E280:F281"/>
    <mergeCell ref="H280:M280"/>
    <mergeCell ref="H281:M281"/>
    <mergeCell ref="E282:F285"/>
    <mergeCell ref="H282:M282"/>
    <mergeCell ref="H283:M283"/>
    <mergeCell ref="H284:M284"/>
    <mergeCell ref="H285:M285"/>
    <mergeCell ref="E267:F272"/>
    <mergeCell ref="H267:M267"/>
    <mergeCell ref="H268:M268"/>
    <mergeCell ref="H269:M269"/>
    <mergeCell ref="H270:M270"/>
    <mergeCell ref="H271:M271"/>
    <mergeCell ref="H272:M272"/>
    <mergeCell ref="E273:F275"/>
    <mergeCell ref="H273:M273"/>
    <mergeCell ref="H274:M274"/>
    <mergeCell ref="H275:M275"/>
    <mergeCell ref="H256:M256"/>
    <mergeCell ref="H257:M257"/>
    <mergeCell ref="E258:F262"/>
    <mergeCell ref="H258:M258"/>
    <mergeCell ref="H259:M259"/>
    <mergeCell ref="H260:M260"/>
    <mergeCell ref="H261:M261"/>
    <mergeCell ref="H262:M262"/>
    <mergeCell ref="E263:F266"/>
    <mergeCell ref="H263:M263"/>
    <mergeCell ref="H264:M264"/>
    <mergeCell ref="H265:M265"/>
    <mergeCell ref="H266:M266"/>
    <mergeCell ref="E253:F257"/>
    <mergeCell ref="H253:M253"/>
    <mergeCell ref="H254:M254"/>
    <mergeCell ref="H255:M255"/>
    <mergeCell ref="E349:F361"/>
    <mergeCell ref="H349:M349"/>
    <mergeCell ref="H350:M350"/>
    <mergeCell ref="H360:M360"/>
    <mergeCell ref="H361:M361"/>
    <mergeCell ref="O361:T361"/>
    <mergeCell ref="Q482:S482"/>
    <mergeCell ref="Q483:S483"/>
    <mergeCell ref="E497:P497"/>
    <mergeCell ref="E480:P480"/>
    <mergeCell ref="E481:P481"/>
    <mergeCell ref="E482:P482"/>
    <mergeCell ref="E483:P483"/>
    <mergeCell ref="E484:P484"/>
    <mergeCell ref="E485:P485"/>
    <mergeCell ref="E486:P486"/>
    <mergeCell ref="E487:P487"/>
    <mergeCell ref="E488:P488"/>
    <mergeCell ref="E489:P489"/>
    <mergeCell ref="E362:F362"/>
    <mergeCell ref="H362:M362"/>
    <mergeCell ref="H354:M354"/>
    <mergeCell ref="H355:M355"/>
    <mergeCell ref="H356:M356"/>
    <mergeCell ref="E341:F344"/>
    <mergeCell ref="H341:M341"/>
    <mergeCell ref="H342:M342"/>
    <mergeCell ref="H343:M343"/>
    <mergeCell ref="H344:M344"/>
    <mergeCell ref="E345:F346"/>
    <mergeCell ref="H345:M345"/>
    <mergeCell ref="H346:M346"/>
    <mergeCell ref="E347:F348"/>
    <mergeCell ref="H347:M347"/>
    <mergeCell ref="H348:M348"/>
    <mergeCell ref="O266:T266"/>
    <mergeCell ref="O272:T272"/>
    <mergeCell ref="O275:T275"/>
    <mergeCell ref="U280:Y280"/>
    <mergeCell ref="U281:Y281"/>
    <mergeCell ref="U282:Y282"/>
    <mergeCell ref="U283:Y283"/>
    <mergeCell ref="U284:Y284"/>
    <mergeCell ref="U285:Y285"/>
    <mergeCell ref="O279:T279"/>
    <mergeCell ref="U277:Y277"/>
    <mergeCell ref="U278:Y278"/>
    <mergeCell ref="U279:Y279"/>
    <mergeCell ref="U266:Y266"/>
    <mergeCell ref="U267:Y267"/>
    <mergeCell ref="U268:Y268"/>
    <mergeCell ref="U269:Y269"/>
    <mergeCell ref="U270:Y270"/>
    <mergeCell ref="U313:Y313"/>
    <mergeCell ref="U314:Y314"/>
    <mergeCell ref="X521:Y521"/>
    <mergeCell ref="X510:Y510"/>
    <mergeCell ref="X511:Y511"/>
    <mergeCell ref="X512:Y512"/>
    <mergeCell ref="X513:Y513"/>
    <mergeCell ref="X514:Y514"/>
    <mergeCell ref="X515:Y515"/>
    <mergeCell ref="X520:Y520"/>
    <mergeCell ref="X516:Y516"/>
    <mergeCell ref="T482:U482"/>
    <mergeCell ref="W482:X482"/>
    <mergeCell ref="X517:Y517"/>
    <mergeCell ref="W489:X489"/>
    <mergeCell ref="T483:U483"/>
    <mergeCell ref="W483:X483"/>
    <mergeCell ref="U512:V512"/>
    <mergeCell ref="U513:V513"/>
    <mergeCell ref="U332:Y332"/>
    <mergeCell ref="U333:Y333"/>
    <mergeCell ref="U334:Y334"/>
    <mergeCell ref="O313:T313"/>
    <mergeCell ref="O314:T316"/>
    <mergeCell ref="E511:G511"/>
    <mergeCell ref="E512:G512"/>
    <mergeCell ref="E513:G513"/>
    <mergeCell ref="E514:G514"/>
    <mergeCell ref="E515:G515"/>
    <mergeCell ref="E516:G516"/>
    <mergeCell ref="E517:G517"/>
    <mergeCell ref="E518:G518"/>
    <mergeCell ref="E519:G519"/>
    <mergeCell ref="J179:Y179"/>
    <mergeCell ref="X518:Y518"/>
    <mergeCell ref="X519:Y519"/>
    <mergeCell ref="I32:Y32"/>
    <mergeCell ref="O195:R195"/>
    <mergeCell ref="I197:M197"/>
    <mergeCell ref="I210:M210"/>
    <mergeCell ref="I189:M189"/>
    <mergeCell ref="I195:M195"/>
    <mergeCell ref="J190:Y190"/>
    <mergeCell ref="I193:M193"/>
    <mergeCell ref="I191:M191"/>
    <mergeCell ref="E184:J184"/>
    <mergeCell ref="K184:M184"/>
    <mergeCell ref="N184:V184"/>
    <mergeCell ref="W184:Y184"/>
    <mergeCell ref="E185:J185"/>
    <mergeCell ref="K185:M185"/>
    <mergeCell ref="E183:J183"/>
    <mergeCell ref="K183:M183"/>
    <mergeCell ref="N183:V183"/>
    <mergeCell ref="W183:Y183"/>
    <mergeCell ref="J76:Y76"/>
    <mergeCell ref="I77:Y77"/>
    <mergeCell ref="E200:H200"/>
    <mergeCell ref="I200:M200"/>
    <mergeCell ref="E201:H201"/>
    <mergeCell ref="I201:M201"/>
    <mergeCell ref="E202:H202"/>
    <mergeCell ref="I202:M202"/>
    <mergeCell ref="E203:H203"/>
    <mergeCell ref="I203:M203"/>
    <mergeCell ref="E204:H204"/>
    <mergeCell ref="I204:M204"/>
    <mergeCell ref="C13:H13"/>
    <mergeCell ref="E15:H15"/>
    <mergeCell ref="J15:Y15"/>
    <mergeCell ref="I20:M20"/>
    <mergeCell ref="I22:Y22"/>
    <mergeCell ref="I24:Y24"/>
    <mergeCell ref="I26:Y26"/>
    <mergeCell ref="I28:Y28"/>
    <mergeCell ref="I30:Y30"/>
    <mergeCell ref="W1:Z1"/>
    <mergeCell ref="C174:H174"/>
    <mergeCell ref="I176:M176"/>
    <mergeCell ref="I178:M178"/>
    <mergeCell ref="I73:Y73"/>
    <mergeCell ref="J74:Y74"/>
    <mergeCell ref="I75:Y75"/>
    <mergeCell ref="E181:Y181"/>
    <mergeCell ref="E182:J182"/>
    <mergeCell ref="K182:M182"/>
    <mergeCell ref="N182:V182"/>
    <mergeCell ref="W182:Y182"/>
    <mergeCell ref="I34:M34"/>
    <mergeCell ref="I36:M36"/>
    <mergeCell ref="I38:Y38"/>
    <mergeCell ref="I40:M40"/>
    <mergeCell ref="C60:H60"/>
    <mergeCell ref="I63:M63"/>
    <mergeCell ref="I69:M69"/>
    <mergeCell ref="I71:Y71"/>
    <mergeCell ref="I153:M153"/>
    <mergeCell ref="I155:Y155"/>
    <mergeCell ref="I157:Y157"/>
    <mergeCell ref="C150:H150"/>
    <mergeCell ref="I79:Y79"/>
    <mergeCell ref="I81:Y81"/>
    <mergeCell ref="I83:M83"/>
    <mergeCell ref="I85:M85"/>
    <mergeCell ref="I87:Y87"/>
    <mergeCell ref="C109:H109"/>
    <mergeCell ref="D111:Y111"/>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E211:H211"/>
    <mergeCell ref="I211:M211"/>
    <mergeCell ref="E212:H212"/>
    <mergeCell ref="I212:M212"/>
    <mergeCell ref="E213:H213"/>
    <mergeCell ref="I213:M213"/>
    <mergeCell ref="I206:M206"/>
    <mergeCell ref="E214:H214"/>
    <mergeCell ref="I214:M214"/>
    <mergeCell ref="J207:Y207"/>
    <mergeCell ref="E209:H209"/>
    <mergeCell ref="I209:M209"/>
    <mergeCell ref="E210:H210"/>
    <mergeCell ref="N185:V185"/>
    <mergeCell ref="W185:X185"/>
    <mergeCell ref="E186:J186"/>
    <mergeCell ref="K186:M187"/>
    <mergeCell ref="N186:V186"/>
    <mergeCell ref="W186:X186"/>
    <mergeCell ref="E187:J187"/>
    <mergeCell ref="N187:V187"/>
    <mergeCell ref="W187:X187"/>
    <mergeCell ref="P230:U230"/>
    <mergeCell ref="T233:U233"/>
    <mergeCell ref="V230:Y232"/>
    <mergeCell ref="V233:Y233"/>
    <mergeCell ref="E230:O230"/>
    <mergeCell ref="E236:H236"/>
    <mergeCell ref="E217:H217"/>
    <mergeCell ref="I217:M217"/>
    <mergeCell ref="E218:H218"/>
    <mergeCell ref="I218:M218"/>
    <mergeCell ref="E219:H219"/>
    <mergeCell ref="I219:M219"/>
    <mergeCell ref="E220:H220"/>
    <mergeCell ref="I220:M220"/>
    <mergeCell ref="E229:Y229"/>
    <mergeCell ref="C225:I225"/>
    <mergeCell ref="I236:M236"/>
    <mergeCell ref="E242:Y242"/>
    <mergeCell ref="P231:R231"/>
    <mergeCell ref="E237:H237"/>
    <mergeCell ref="E238:H238"/>
    <mergeCell ref="Q490:S490"/>
    <mergeCell ref="I237:M237"/>
    <mergeCell ref="I238:M238"/>
    <mergeCell ref="E231:I231"/>
    <mergeCell ref="E232:I232"/>
    <mergeCell ref="E233:J233"/>
    <mergeCell ref="K231:N231"/>
    <mergeCell ref="K232:N232"/>
    <mergeCell ref="K233:O233"/>
    <mergeCell ref="I239:M239"/>
    <mergeCell ref="P232:R232"/>
    <mergeCell ref="P233:S233"/>
    <mergeCell ref="E239:H239"/>
    <mergeCell ref="C477:H477"/>
    <mergeCell ref="Q480:S480"/>
    <mergeCell ref="T480:Y480"/>
    <mergeCell ref="D479:Y479"/>
    <mergeCell ref="Q487:S487"/>
    <mergeCell ref="T487:U487"/>
    <mergeCell ref="W487:X487"/>
    <mergeCell ref="Q484:S484"/>
    <mergeCell ref="T484:U484"/>
    <mergeCell ref="W484:X484"/>
    <mergeCell ref="Q485:S485"/>
    <mergeCell ref="T485:U485"/>
    <mergeCell ref="W485:X485"/>
    <mergeCell ref="Q486:S486"/>
    <mergeCell ref="T486:U486"/>
    <mergeCell ref="W486:X486"/>
    <mergeCell ref="Q481:S481"/>
    <mergeCell ref="T481:U481"/>
    <mergeCell ref="W481:X481"/>
    <mergeCell ref="X523:Y523"/>
    <mergeCell ref="X529:Y529"/>
    <mergeCell ref="W492:X492"/>
    <mergeCell ref="Q493:S493"/>
    <mergeCell ref="T493:U493"/>
    <mergeCell ref="W493:X493"/>
    <mergeCell ref="Q494:S494"/>
    <mergeCell ref="T494:U494"/>
    <mergeCell ref="W494:X494"/>
    <mergeCell ref="Q498:S498"/>
    <mergeCell ref="T498:U498"/>
    <mergeCell ref="W498:X498"/>
    <mergeCell ref="Q496:S496"/>
    <mergeCell ref="T496:U496"/>
    <mergeCell ref="W496:X496"/>
    <mergeCell ref="Q497:S497"/>
    <mergeCell ref="T497:U497"/>
    <mergeCell ref="W497:X497"/>
    <mergeCell ref="Q495:S495"/>
    <mergeCell ref="T495:U495"/>
    <mergeCell ref="W495:X495"/>
    <mergeCell ref="X522:Y522"/>
    <mergeCell ref="U514:V514"/>
    <mergeCell ref="X509:Y509"/>
    <mergeCell ref="E492:P492"/>
    <mergeCell ref="E493:P493"/>
    <mergeCell ref="E494:P494"/>
    <mergeCell ref="E490:P490"/>
    <mergeCell ref="E491:P491"/>
    <mergeCell ref="W490:X490"/>
    <mergeCell ref="Q491:S491"/>
    <mergeCell ref="T491:U491"/>
    <mergeCell ref="W491:X491"/>
    <mergeCell ref="Q492:S492"/>
    <mergeCell ref="T492:U492"/>
    <mergeCell ref="Q499:S499"/>
    <mergeCell ref="T499:U499"/>
    <mergeCell ref="W499:X499"/>
    <mergeCell ref="Q500:S500"/>
    <mergeCell ref="T500:U500"/>
    <mergeCell ref="W500:X500"/>
    <mergeCell ref="U509:V509"/>
    <mergeCell ref="T508:Y508"/>
    <mergeCell ref="U510:V510"/>
    <mergeCell ref="U511:V511"/>
    <mergeCell ref="C505:H505"/>
    <mergeCell ref="D508:D509"/>
    <mergeCell ref="D507:Y507"/>
    <mergeCell ref="Q488:S488"/>
    <mergeCell ref="T488:U488"/>
    <mergeCell ref="W488:X488"/>
    <mergeCell ref="Q489:S489"/>
    <mergeCell ref="T489:U489"/>
    <mergeCell ref="T490:U490"/>
    <mergeCell ref="E495:P495"/>
    <mergeCell ref="E496:P496"/>
    <mergeCell ref="E498:P498"/>
    <mergeCell ref="E499:P499"/>
    <mergeCell ref="E500:P500"/>
    <mergeCell ref="E244:F247"/>
    <mergeCell ref="H244:M244"/>
    <mergeCell ref="H245:M245"/>
    <mergeCell ref="H246:M246"/>
    <mergeCell ref="H247:M247"/>
    <mergeCell ref="E248:F252"/>
    <mergeCell ref="H248:M248"/>
    <mergeCell ref="H249:M249"/>
    <mergeCell ref="H250:M250"/>
    <mergeCell ref="H251:M251"/>
    <mergeCell ref="H252:M252"/>
    <mergeCell ref="E296:F306"/>
    <mergeCell ref="H296:M296"/>
    <mergeCell ref="H297:M297"/>
    <mergeCell ref="H298:M298"/>
    <mergeCell ref="H299:M299"/>
    <mergeCell ref="H300:M300"/>
    <mergeCell ref="H301:M301"/>
    <mergeCell ref="H302:M302"/>
    <mergeCell ref="H303:M303"/>
    <mergeCell ref="H304:M304"/>
    <mergeCell ref="H305:M305"/>
    <mergeCell ref="H306:M306"/>
    <mergeCell ref="E307:F309"/>
    <mergeCell ref="H307:M307"/>
    <mergeCell ref="H308:M308"/>
    <mergeCell ref="E372:F396"/>
    <mergeCell ref="H372:M372"/>
    <mergeCell ref="H373:M373"/>
    <mergeCell ref="H374:M374"/>
    <mergeCell ref="H375:M375"/>
    <mergeCell ref="H376:M376"/>
    <mergeCell ref="H377:M377"/>
    <mergeCell ref="H378:M378"/>
    <mergeCell ref="H379:M379"/>
    <mergeCell ref="H380:M380"/>
    <mergeCell ref="H381:M381"/>
    <mergeCell ref="H382:M382"/>
    <mergeCell ref="H383:M383"/>
    <mergeCell ref="H384:M384"/>
    <mergeCell ref="H385:M385"/>
    <mergeCell ref="H309:M309"/>
    <mergeCell ref="H386:M386"/>
    <mergeCell ref="H387:M387"/>
    <mergeCell ref="E339:F340"/>
    <mergeCell ref="H339:M339"/>
    <mergeCell ref="H340:M340"/>
    <mergeCell ref="U243:Y243"/>
    <mergeCell ref="U315:Y315"/>
    <mergeCell ref="U316:Y316"/>
    <mergeCell ref="U317:Y317"/>
    <mergeCell ref="U318:Y318"/>
    <mergeCell ref="U319:Y319"/>
    <mergeCell ref="U320:Y320"/>
    <mergeCell ref="U321:Y321"/>
    <mergeCell ref="U331:Y331"/>
    <mergeCell ref="U244:Y244"/>
    <mergeCell ref="U245:Y245"/>
    <mergeCell ref="U246:Y246"/>
    <mergeCell ref="U247:Y247"/>
    <mergeCell ref="U248:Y248"/>
    <mergeCell ref="U249:Y249"/>
    <mergeCell ref="U250:Y250"/>
    <mergeCell ref="U251:Y251"/>
    <mergeCell ref="U252:Y252"/>
    <mergeCell ref="U253:Y253"/>
    <mergeCell ref="U254:Y254"/>
    <mergeCell ref="U255:Y255"/>
    <mergeCell ref="U256:Y256"/>
    <mergeCell ref="U257:Y257"/>
    <mergeCell ref="U258:Y258"/>
    <mergeCell ref="O344:T344"/>
    <mergeCell ref="O345:T346"/>
    <mergeCell ref="O347:T348"/>
    <mergeCell ref="O362:T362"/>
    <mergeCell ref="O349:T360"/>
    <mergeCell ref="O411:T411"/>
    <mergeCell ref="O421:T421"/>
    <mergeCell ref="O431:T431"/>
    <mergeCell ref="O439:T439"/>
    <mergeCell ref="U259:Y259"/>
    <mergeCell ref="U260:Y260"/>
    <mergeCell ref="U261:Y261"/>
    <mergeCell ref="U271:Y271"/>
    <mergeCell ref="U272:Y272"/>
    <mergeCell ref="U273:Y273"/>
    <mergeCell ref="U274:Y274"/>
    <mergeCell ref="U275:Y275"/>
    <mergeCell ref="U276:Y276"/>
    <mergeCell ref="U262:Y262"/>
    <mergeCell ref="U263:Y263"/>
    <mergeCell ref="U264:Y264"/>
    <mergeCell ref="U265:Y265"/>
    <mergeCell ref="U286:Y286"/>
    <mergeCell ref="U287:Y287"/>
    <mergeCell ref="U288:Y288"/>
    <mergeCell ref="U289:Y289"/>
    <mergeCell ref="U290:Y290"/>
    <mergeCell ref="U291:Y291"/>
    <mergeCell ref="U292:Y292"/>
    <mergeCell ref="U293:Y293"/>
    <mergeCell ref="U294:Y294"/>
    <mergeCell ref="U295:Y295"/>
    <mergeCell ref="U296:Y296"/>
    <mergeCell ref="U297:Y297"/>
    <mergeCell ref="U298:Y298"/>
    <mergeCell ref="U299:Y299"/>
    <mergeCell ref="U300:Y300"/>
    <mergeCell ref="U301:Y301"/>
    <mergeCell ref="U302:Y302"/>
    <mergeCell ref="U303:Y303"/>
    <mergeCell ref="U304:Y304"/>
    <mergeCell ref="U305:Y305"/>
    <mergeCell ref="U306:Y306"/>
    <mergeCell ref="U307:Y307"/>
    <mergeCell ref="U308:Y308"/>
    <mergeCell ref="U309:Y309"/>
    <mergeCell ref="U310:Y310"/>
    <mergeCell ref="U311:Y311"/>
    <mergeCell ref="U312:Y312"/>
    <mergeCell ref="U322:Y322"/>
    <mergeCell ref="U323:Y323"/>
    <mergeCell ref="U324:Y324"/>
    <mergeCell ref="U325:Y325"/>
    <mergeCell ref="U326:Y326"/>
    <mergeCell ref="U327:Y327"/>
    <mergeCell ref="U328:Y328"/>
    <mergeCell ref="U329:Y329"/>
    <mergeCell ref="U330:Y330"/>
    <mergeCell ref="U337:Y337"/>
    <mergeCell ref="U338:Y338"/>
    <mergeCell ref="U339:Y339"/>
    <mergeCell ref="U335:Y335"/>
    <mergeCell ref="U336:Y336"/>
    <mergeCell ref="U340:Y340"/>
    <mergeCell ref="U341:Y341"/>
    <mergeCell ref="U342:Y342"/>
    <mergeCell ref="U343:Y343"/>
    <mergeCell ref="U344:Y344"/>
    <mergeCell ref="U345:Y345"/>
    <mergeCell ref="U346:Y346"/>
    <mergeCell ref="U347:Y347"/>
    <mergeCell ref="U348:Y348"/>
    <mergeCell ref="U349:Y349"/>
    <mergeCell ref="U350:Y350"/>
    <mergeCell ref="U351:Y351"/>
    <mergeCell ref="U352:Y352"/>
    <mergeCell ref="U353:Y353"/>
    <mergeCell ref="U354:Y354"/>
    <mergeCell ref="U355:Y355"/>
    <mergeCell ref="U356:Y356"/>
    <mergeCell ref="U357:Y357"/>
    <mergeCell ref="U358:Y358"/>
    <mergeCell ref="U359:Y359"/>
    <mergeCell ref="U360:Y360"/>
    <mergeCell ref="U361:Y361"/>
    <mergeCell ref="U362:Y362"/>
    <mergeCell ref="U366:Y366"/>
    <mergeCell ref="U376:Y376"/>
    <mergeCell ref="U377:Y377"/>
    <mergeCell ref="U378:Y378"/>
    <mergeCell ref="U379:Y379"/>
    <mergeCell ref="U380:Y380"/>
    <mergeCell ref="U381:Y381"/>
    <mergeCell ref="U382:Y382"/>
    <mergeCell ref="U369:Y369"/>
    <mergeCell ref="U370:Y370"/>
    <mergeCell ref="U371:Y371"/>
    <mergeCell ref="U372:Y372"/>
    <mergeCell ref="U373:Y373"/>
    <mergeCell ref="U374:Y374"/>
    <mergeCell ref="U375:Y375"/>
    <mergeCell ref="U402:Y402"/>
    <mergeCell ref="U403:Y403"/>
    <mergeCell ref="U404:Y404"/>
    <mergeCell ref="U405:Y405"/>
    <mergeCell ref="U406:Y406"/>
    <mergeCell ref="U407:Y407"/>
    <mergeCell ref="U411:Y411"/>
    <mergeCell ref="U412:Y412"/>
    <mergeCell ref="U413:Y413"/>
    <mergeCell ref="U414:Y414"/>
    <mergeCell ref="U415:Y415"/>
    <mergeCell ref="U416:Y416"/>
    <mergeCell ref="U417:Y417"/>
    <mergeCell ref="U418:Y418"/>
    <mergeCell ref="U419:Y419"/>
    <mergeCell ref="U420:Y420"/>
    <mergeCell ref="U421:Y421"/>
    <mergeCell ref="U422:Y422"/>
    <mergeCell ref="U423:Y423"/>
    <mergeCell ref="U424:Y424"/>
    <mergeCell ref="U425:Y425"/>
    <mergeCell ref="U441:Y441"/>
    <mergeCell ref="U442:Y442"/>
    <mergeCell ref="U443:Y443"/>
    <mergeCell ref="U435:Y435"/>
    <mergeCell ref="U436:Y436"/>
    <mergeCell ref="U437:Y437"/>
    <mergeCell ref="U438:Y438"/>
    <mergeCell ref="U439:Y439"/>
    <mergeCell ref="U440:Y440"/>
    <mergeCell ref="U444:Y444"/>
    <mergeCell ref="U445:Y445"/>
    <mergeCell ref="U446:Y446"/>
    <mergeCell ref="U447:Y447"/>
    <mergeCell ref="U448:Y448"/>
    <mergeCell ref="U426:Y426"/>
    <mergeCell ref="U427:Y427"/>
    <mergeCell ref="U428:Y428"/>
    <mergeCell ref="U429:Y429"/>
    <mergeCell ref="U430:Y430"/>
    <mergeCell ref="U431:Y431"/>
    <mergeCell ref="U432:Y432"/>
    <mergeCell ref="U433:Y433"/>
    <mergeCell ref="U434:Y434"/>
    <mergeCell ref="U515:V515"/>
    <mergeCell ref="U516:V516"/>
    <mergeCell ref="U517:V517"/>
    <mergeCell ref="U518:V518"/>
    <mergeCell ref="U519:V519"/>
    <mergeCell ref="U520:V520"/>
    <mergeCell ref="U521:V521"/>
    <mergeCell ref="U522:V522"/>
    <mergeCell ref="U523:V523"/>
    <mergeCell ref="U529:V529"/>
    <mergeCell ref="U524:V524"/>
    <mergeCell ref="X524:Y524"/>
    <mergeCell ref="U525:V525"/>
    <mergeCell ref="X525:Y525"/>
    <mergeCell ref="U528:V528"/>
    <mergeCell ref="X528:Y528"/>
    <mergeCell ref="U526:V526"/>
    <mergeCell ref="X526:Y526"/>
    <mergeCell ref="U527:V527"/>
    <mergeCell ref="X527:Y527"/>
  </mergeCells>
  <phoneticPr fontId="10"/>
  <conditionalFormatting sqref="I20:M20">
    <cfRule type="expression" dxfId="309" priority="310" stopIfTrue="1">
      <formula>$A20&lt;&gt;0</formula>
    </cfRule>
  </conditionalFormatting>
  <conditionalFormatting sqref="I22:Y22">
    <cfRule type="expression" dxfId="308" priority="309" stopIfTrue="1">
      <formula>$A22&lt;&gt;0</formula>
    </cfRule>
  </conditionalFormatting>
  <conditionalFormatting sqref="I24:Y24">
    <cfRule type="expression" dxfId="307" priority="308" stopIfTrue="1">
      <formula>$A24&lt;&gt;0</formula>
    </cfRule>
  </conditionalFormatting>
  <conditionalFormatting sqref="I26:Y26">
    <cfRule type="expression" dxfId="306" priority="307" stopIfTrue="1">
      <formula>$A26&lt;&gt;0</formula>
    </cfRule>
  </conditionalFormatting>
  <conditionalFormatting sqref="I28:Y28">
    <cfRule type="expression" dxfId="305" priority="306" stopIfTrue="1">
      <formula>$A28&lt;&gt;0</formula>
    </cfRule>
  </conditionalFormatting>
  <conditionalFormatting sqref="I30:Y30">
    <cfRule type="expression" dxfId="304" priority="305" stopIfTrue="1">
      <formula>$A30&lt;&gt;0</formula>
    </cfRule>
  </conditionalFormatting>
  <conditionalFormatting sqref="I32:Y32">
    <cfRule type="expression" dxfId="303" priority="304" stopIfTrue="1">
      <formula>$A32&lt;&gt;0</formula>
    </cfRule>
  </conditionalFormatting>
  <conditionalFormatting sqref="I34:M34">
    <cfRule type="expression" dxfId="302" priority="303" stopIfTrue="1">
      <formula>$A34&lt;&gt;0</formula>
    </cfRule>
  </conditionalFormatting>
  <conditionalFormatting sqref="I36:M36">
    <cfRule type="expression" dxfId="301" priority="302" stopIfTrue="1">
      <formula>$A36&lt;&gt;0</formula>
    </cfRule>
  </conditionalFormatting>
  <conditionalFormatting sqref="I38:Y38">
    <cfRule type="expression" dxfId="300" priority="301" stopIfTrue="1">
      <formula>$A38&lt;&gt;0</formula>
    </cfRule>
  </conditionalFormatting>
  <conditionalFormatting sqref="I40:M40">
    <cfRule type="expression" dxfId="299" priority="300" stopIfTrue="1">
      <formula>$A40&lt;&gt;0</formula>
    </cfRule>
  </conditionalFormatting>
  <conditionalFormatting sqref="I63:M63">
    <cfRule type="expression" dxfId="298" priority="299" stopIfTrue="1">
      <formula>$A63&lt;&gt;0</formula>
    </cfRule>
  </conditionalFormatting>
  <conditionalFormatting sqref="I69:M69">
    <cfRule type="expression" dxfId="297" priority="298" stopIfTrue="1">
      <formula>$A69&lt;&gt;0</formula>
    </cfRule>
  </conditionalFormatting>
  <conditionalFormatting sqref="I71:Y71">
    <cfRule type="expression" dxfId="296" priority="297" stopIfTrue="1">
      <formula>$A71&lt;&gt;0</formula>
    </cfRule>
  </conditionalFormatting>
  <conditionalFormatting sqref="I73:Y73">
    <cfRule type="expression" dxfId="295" priority="296" stopIfTrue="1">
      <formula>$A73&lt;&gt;0</formula>
    </cfRule>
  </conditionalFormatting>
  <conditionalFormatting sqref="I75:Y75">
    <cfRule type="expression" dxfId="294" priority="295" stopIfTrue="1">
      <formula>$A75&lt;&gt;0</formula>
    </cfRule>
  </conditionalFormatting>
  <conditionalFormatting sqref="I77:Y77">
    <cfRule type="expression" dxfId="293" priority="294" stopIfTrue="1">
      <formula>$A77&lt;&gt;0</formula>
    </cfRule>
  </conditionalFormatting>
  <conditionalFormatting sqref="I79:Y79">
    <cfRule type="expression" dxfId="292" priority="293" stopIfTrue="1">
      <formula>$A79&lt;&gt;0</formula>
    </cfRule>
  </conditionalFormatting>
  <conditionalFormatting sqref="I81:Y81">
    <cfRule type="expression" dxfId="291" priority="292" stopIfTrue="1">
      <formula>$A81&lt;&gt;0</formula>
    </cfRule>
  </conditionalFormatting>
  <conditionalFormatting sqref="I83:M83">
    <cfRule type="expression" dxfId="290" priority="291" stopIfTrue="1">
      <formula>$A83&lt;&gt;0</formula>
    </cfRule>
  </conditionalFormatting>
  <conditionalFormatting sqref="P83">
    <cfRule type="expression" dxfId="289" priority="290" stopIfTrue="1">
      <formula>$A84&lt;&gt;0</formula>
    </cfRule>
  </conditionalFormatting>
  <conditionalFormatting sqref="I85:M85">
    <cfRule type="expression" dxfId="288" priority="289" stopIfTrue="1">
      <formula>$A85&lt;&gt;0</formula>
    </cfRule>
  </conditionalFormatting>
  <conditionalFormatting sqref="I87:Y87">
    <cfRule type="expression" dxfId="287" priority="288" stopIfTrue="1">
      <formula>$A87&lt;&gt;0</formula>
    </cfRule>
  </conditionalFormatting>
  <conditionalFormatting sqref="I114:Y114">
    <cfRule type="expression" dxfId="286" priority="287" stopIfTrue="1">
      <formula>$A114&lt;&gt;0</formula>
    </cfRule>
  </conditionalFormatting>
  <conditionalFormatting sqref="I116:Y116">
    <cfRule type="expression" dxfId="285" priority="286" stopIfTrue="1">
      <formula>$A116&lt;&gt;0</formula>
    </cfRule>
  </conditionalFormatting>
  <conditionalFormatting sqref="I120:Y120">
    <cfRule type="expression" dxfId="284" priority="285" stopIfTrue="1">
      <formula>$A120&lt;&gt;0</formula>
    </cfRule>
  </conditionalFormatting>
  <conditionalFormatting sqref="I122:M122">
    <cfRule type="expression" dxfId="283" priority="284" stopIfTrue="1">
      <formula>$A122&lt;&gt;0</formula>
    </cfRule>
  </conditionalFormatting>
  <conditionalFormatting sqref="I124:M124">
    <cfRule type="expression" dxfId="282" priority="283" stopIfTrue="1">
      <formula>$A124&lt;&gt;0</formula>
    </cfRule>
  </conditionalFormatting>
  <conditionalFormatting sqref="I126:Y126">
    <cfRule type="expression" dxfId="281" priority="282" stopIfTrue="1">
      <formula>$A126&lt;&gt;0</formula>
    </cfRule>
  </conditionalFormatting>
  <conditionalFormatting sqref="I153:M153">
    <cfRule type="expression" dxfId="280" priority="281" stopIfTrue="1">
      <formula>$A153&lt;&gt;0</formula>
    </cfRule>
  </conditionalFormatting>
  <conditionalFormatting sqref="I155:Y155">
    <cfRule type="expression" dxfId="279" priority="280" stopIfTrue="1">
      <formula>$A155&lt;&gt;0</formula>
    </cfRule>
  </conditionalFormatting>
  <conditionalFormatting sqref="I157:Y157">
    <cfRule type="expression" dxfId="278" priority="279" stopIfTrue="1">
      <formula>$A157&lt;&gt;0</formula>
    </cfRule>
  </conditionalFormatting>
  <conditionalFormatting sqref="I159:M159">
    <cfRule type="expression" dxfId="277" priority="278" stopIfTrue="1">
      <formula>$A159&lt;&gt;0</formula>
    </cfRule>
  </conditionalFormatting>
  <conditionalFormatting sqref="I161:M161">
    <cfRule type="expression" dxfId="276" priority="277" stopIfTrue="1">
      <formula>$A161&lt;&gt;0</formula>
    </cfRule>
  </conditionalFormatting>
  <conditionalFormatting sqref="I163:Y163">
    <cfRule type="expression" dxfId="275" priority="276" stopIfTrue="1">
      <formula>$A163&lt;&gt;0</formula>
    </cfRule>
  </conditionalFormatting>
  <conditionalFormatting sqref="I165:M165">
    <cfRule type="expression" dxfId="274" priority="275" stopIfTrue="1">
      <formula>$A165&lt;&gt;0</formula>
    </cfRule>
  </conditionalFormatting>
  <conditionalFormatting sqref="I167:M167">
    <cfRule type="expression" dxfId="273" priority="274" stopIfTrue="1">
      <formula>$A167&lt;&gt;0</formula>
    </cfRule>
  </conditionalFormatting>
  <conditionalFormatting sqref="I169:Y169">
    <cfRule type="expression" dxfId="272" priority="273" stopIfTrue="1">
      <formula>$A169&lt;&gt;0</formula>
    </cfRule>
  </conditionalFormatting>
  <conditionalFormatting sqref="K183:M183">
    <cfRule type="expression" dxfId="271" priority="272" stopIfTrue="1">
      <formula>$A182&lt;&gt;0</formula>
    </cfRule>
  </conditionalFormatting>
  <conditionalFormatting sqref="K184:M184">
    <cfRule type="expression" dxfId="270" priority="271" stopIfTrue="1">
      <formula>$A182&lt;&gt;0</formula>
    </cfRule>
  </conditionalFormatting>
  <conditionalFormatting sqref="N184:V184">
    <cfRule type="expression" dxfId="269" priority="270" stopIfTrue="1">
      <formula>$A184&lt;&gt;0</formula>
    </cfRule>
  </conditionalFormatting>
  <conditionalFormatting sqref="K185:M185">
    <cfRule type="expression" dxfId="268" priority="269" stopIfTrue="1">
      <formula>$A182&lt;&gt;0</formula>
    </cfRule>
  </conditionalFormatting>
  <conditionalFormatting sqref="N185:V185">
    <cfRule type="expression" dxfId="267" priority="268" stopIfTrue="1">
      <formula>$A185&lt;&gt;0</formula>
    </cfRule>
  </conditionalFormatting>
  <conditionalFormatting sqref="K186:M187">
    <cfRule type="expression" dxfId="266" priority="267" stopIfTrue="1">
      <formula>$A182&lt;&gt;0</formula>
    </cfRule>
  </conditionalFormatting>
  <conditionalFormatting sqref="N186:V186">
    <cfRule type="expression" dxfId="265" priority="266" stopIfTrue="1">
      <formula>AND($A186&lt;&gt;0,TRIM($N186)="")</formula>
    </cfRule>
  </conditionalFormatting>
  <conditionalFormatting sqref="W186:X186">
    <cfRule type="expression" dxfId="264" priority="265" stopIfTrue="1">
      <formula>AND($A186&lt;&gt;0,TRIM($W186)="")</formula>
    </cfRule>
  </conditionalFormatting>
  <conditionalFormatting sqref="I189:M189">
    <cfRule type="expression" dxfId="263" priority="264" stopIfTrue="1">
      <formula>$A189&lt;&gt;0</formula>
    </cfRule>
  </conditionalFormatting>
  <conditionalFormatting sqref="I200:M200">
    <cfRule type="expression" dxfId="262" priority="263" stopIfTrue="1">
      <formula>$A200&lt;&gt;0</formula>
    </cfRule>
  </conditionalFormatting>
  <conditionalFormatting sqref="I201:M201">
    <cfRule type="expression" dxfId="261" priority="262" stopIfTrue="1">
      <formula>$A201&lt;&gt;0</formula>
    </cfRule>
  </conditionalFormatting>
  <conditionalFormatting sqref="I202:M202">
    <cfRule type="expression" dxfId="260" priority="261" stopIfTrue="1">
      <formula>$A202&lt;&gt;0</formula>
    </cfRule>
  </conditionalFormatting>
  <conditionalFormatting sqref="I204:M204">
    <cfRule type="expression" dxfId="259" priority="260" stopIfTrue="1">
      <formula>$A204&lt;&gt;0</formula>
    </cfRule>
  </conditionalFormatting>
  <conditionalFormatting sqref="N244">
    <cfRule type="expression" dxfId="258" priority="259" stopIfTrue="1">
      <formula>希望&lt;&gt;0</formula>
    </cfRule>
  </conditionalFormatting>
  <conditionalFormatting sqref="N245">
    <cfRule type="expression" dxfId="257" priority="258" stopIfTrue="1">
      <formula>希望&lt;&gt;0</formula>
    </cfRule>
  </conditionalFormatting>
  <conditionalFormatting sqref="N246">
    <cfRule type="expression" dxfId="256" priority="257" stopIfTrue="1">
      <formula>希望&lt;&gt;0</formula>
    </cfRule>
  </conditionalFormatting>
  <conditionalFormatting sqref="N247">
    <cfRule type="expression" dxfId="255" priority="256" stopIfTrue="1">
      <formula>希望&lt;&gt;0</formula>
    </cfRule>
  </conditionalFormatting>
  <conditionalFormatting sqref="O247:T247">
    <cfRule type="expression" dxfId="254" priority="255" stopIfTrue="1">
      <formula>$A247&lt;&gt;0</formula>
    </cfRule>
  </conditionalFormatting>
  <conditionalFormatting sqref="N248">
    <cfRule type="expression" dxfId="253" priority="254" stopIfTrue="1">
      <formula>希望&lt;&gt;0</formula>
    </cfRule>
  </conditionalFormatting>
  <conditionalFormatting sqref="N249">
    <cfRule type="expression" dxfId="252" priority="253" stopIfTrue="1">
      <formula>希望&lt;&gt;0</formula>
    </cfRule>
  </conditionalFormatting>
  <conditionalFormatting sqref="N250">
    <cfRule type="expression" dxfId="251" priority="252" stopIfTrue="1">
      <formula>希望&lt;&gt;0</formula>
    </cfRule>
  </conditionalFormatting>
  <conditionalFormatting sqref="N251">
    <cfRule type="expression" dxfId="250" priority="251" stopIfTrue="1">
      <formula>希望&lt;&gt;0</formula>
    </cfRule>
  </conditionalFormatting>
  <conditionalFormatting sqref="N252">
    <cfRule type="expression" dxfId="249" priority="250" stopIfTrue="1">
      <formula>希望&lt;&gt;0</formula>
    </cfRule>
  </conditionalFormatting>
  <conditionalFormatting sqref="O252:T252">
    <cfRule type="expression" dxfId="248" priority="249" stopIfTrue="1">
      <formula>$A252&lt;&gt;0</formula>
    </cfRule>
  </conditionalFormatting>
  <conditionalFormatting sqref="N253">
    <cfRule type="expression" dxfId="247" priority="248" stopIfTrue="1">
      <formula>希望&lt;&gt;0</formula>
    </cfRule>
  </conditionalFormatting>
  <conditionalFormatting sqref="N254">
    <cfRule type="expression" dxfId="246" priority="247" stopIfTrue="1">
      <formula>希望&lt;&gt;0</formula>
    </cfRule>
  </conditionalFormatting>
  <conditionalFormatting sqref="N255">
    <cfRule type="expression" dxfId="245" priority="246" stopIfTrue="1">
      <formula>希望&lt;&gt;0</formula>
    </cfRule>
  </conditionalFormatting>
  <conditionalFormatting sqref="N256">
    <cfRule type="expression" dxfId="244" priority="245" stopIfTrue="1">
      <formula>希望&lt;&gt;0</formula>
    </cfRule>
  </conditionalFormatting>
  <conditionalFormatting sqref="N257">
    <cfRule type="expression" dxfId="243" priority="244" stopIfTrue="1">
      <formula>希望&lt;&gt;0</formula>
    </cfRule>
  </conditionalFormatting>
  <conditionalFormatting sqref="O257:T257">
    <cfRule type="expression" dxfId="242" priority="243" stopIfTrue="1">
      <formula>$A257&lt;&gt;0</formula>
    </cfRule>
  </conditionalFormatting>
  <conditionalFormatting sqref="N258">
    <cfRule type="expression" dxfId="241" priority="242" stopIfTrue="1">
      <formula>希望&lt;&gt;0</formula>
    </cfRule>
  </conditionalFormatting>
  <conditionalFormatting sqref="N259">
    <cfRule type="expression" dxfId="240" priority="241" stopIfTrue="1">
      <formula>希望&lt;&gt;0</formula>
    </cfRule>
  </conditionalFormatting>
  <conditionalFormatting sqref="N260">
    <cfRule type="expression" dxfId="239" priority="240" stopIfTrue="1">
      <formula>希望&lt;&gt;0</formula>
    </cfRule>
  </conditionalFormatting>
  <conditionalFormatting sqref="N261">
    <cfRule type="expression" dxfId="238" priority="239" stopIfTrue="1">
      <formula>希望&lt;&gt;0</formula>
    </cfRule>
  </conditionalFormatting>
  <conditionalFormatting sqref="N262">
    <cfRule type="expression" dxfId="237" priority="238" stopIfTrue="1">
      <formula>希望&lt;&gt;0</formula>
    </cfRule>
  </conditionalFormatting>
  <conditionalFormatting sqref="O262:T262">
    <cfRule type="expression" dxfId="236" priority="237" stopIfTrue="1">
      <formula>$A262&lt;&gt;0</formula>
    </cfRule>
  </conditionalFormatting>
  <conditionalFormatting sqref="N263">
    <cfRule type="expression" dxfId="235" priority="236" stopIfTrue="1">
      <formula>希望&lt;&gt;0</formula>
    </cfRule>
  </conditionalFormatting>
  <conditionalFormatting sqref="N264">
    <cfRule type="expression" dxfId="234" priority="235" stopIfTrue="1">
      <formula>希望&lt;&gt;0</formula>
    </cfRule>
  </conditionalFormatting>
  <conditionalFormatting sqref="N265">
    <cfRule type="expression" dxfId="233" priority="234" stopIfTrue="1">
      <formula>希望&lt;&gt;0</formula>
    </cfRule>
  </conditionalFormatting>
  <conditionalFormatting sqref="N266">
    <cfRule type="expression" dxfId="232" priority="233" stopIfTrue="1">
      <formula>希望&lt;&gt;0</formula>
    </cfRule>
  </conditionalFormatting>
  <conditionalFormatting sqref="O266:T266">
    <cfRule type="expression" dxfId="231" priority="232" stopIfTrue="1">
      <formula>$A266&lt;&gt;0</formula>
    </cfRule>
  </conditionalFormatting>
  <conditionalFormatting sqref="N267">
    <cfRule type="expression" dxfId="230" priority="231" stopIfTrue="1">
      <formula>希望&lt;&gt;0</formula>
    </cfRule>
  </conditionalFormatting>
  <conditionalFormatting sqref="N268">
    <cfRule type="expression" dxfId="229" priority="230" stopIfTrue="1">
      <formula>希望&lt;&gt;0</formula>
    </cfRule>
  </conditionalFormatting>
  <conditionalFormatting sqref="N269">
    <cfRule type="expression" dxfId="228" priority="229" stopIfTrue="1">
      <formula>希望&lt;&gt;0</formula>
    </cfRule>
  </conditionalFormatting>
  <conditionalFormatting sqref="N270">
    <cfRule type="expression" dxfId="227" priority="228" stopIfTrue="1">
      <formula>希望&lt;&gt;0</formula>
    </cfRule>
  </conditionalFormatting>
  <conditionalFormatting sqref="N271">
    <cfRule type="expression" dxfId="226" priority="227" stopIfTrue="1">
      <formula>希望&lt;&gt;0</formula>
    </cfRule>
  </conditionalFormatting>
  <conditionalFormatting sqref="N272">
    <cfRule type="expression" dxfId="225" priority="226" stopIfTrue="1">
      <formula>希望&lt;&gt;0</formula>
    </cfRule>
  </conditionalFormatting>
  <conditionalFormatting sqref="O272:T272">
    <cfRule type="expression" dxfId="224" priority="225" stopIfTrue="1">
      <formula>$A272&lt;&gt;0</formula>
    </cfRule>
  </conditionalFormatting>
  <conditionalFormatting sqref="N273">
    <cfRule type="expression" dxfId="223" priority="224" stopIfTrue="1">
      <formula>希望&lt;&gt;0</formula>
    </cfRule>
  </conditionalFormatting>
  <conditionalFormatting sqref="N274">
    <cfRule type="expression" dxfId="222" priority="223" stopIfTrue="1">
      <formula>希望&lt;&gt;0</formula>
    </cfRule>
  </conditionalFormatting>
  <conditionalFormatting sqref="N275">
    <cfRule type="expression" dxfId="221" priority="222" stopIfTrue="1">
      <formula>希望&lt;&gt;0</formula>
    </cfRule>
  </conditionalFormatting>
  <conditionalFormatting sqref="O275:T275">
    <cfRule type="expression" dxfId="220" priority="221" stopIfTrue="1">
      <formula>$A275&lt;&gt;0</formula>
    </cfRule>
  </conditionalFormatting>
  <conditionalFormatting sqref="N276">
    <cfRule type="expression" dxfId="219" priority="220" stopIfTrue="1">
      <formula>希望&lt;&gt;0</formula>
    </cfRule>
  </conditionalFormatting>
  <conditionalFormatting sqref="N277">
    <cfRule type="expression" dxfId="218" priority="219" stopIfTrue="1">
      <formula>希望&lt;&gt;0</formula>
    </cfRule>
  </conditionalFormatting>
  <conditionalFormatting sqref="N278">
    <cfRule type="expression" dxfId="217" priority="218" stopIfTrue="1">
      <formula>希望&lt;&gt;0</formula>
    </cfRule>
  </conditionalFormatting>
  <conditionalFormatting sqref="N279">
    <cfRule type="expression" dxfId="216" priority="217" stopIfTrue="1">
      <formula>希望&lt;&gt;0</formula>
    </cfRule>
  </conditionalFormatting>
  <conditionalFormatting sqref="O279:T279">
    <cfRule type="expression" dxfId="215" priority="216" stopIfTrue="1">
      <formula>$A279&lt;&gt;0</formula>
    </cfRule>
  </conditionalFormatting>
  <conditionalFormatting sqref="N280">
    <cfRule type="expression" dxfId="214" priority="215" stopIfTrue="1">
      <formula>希望&lt;&gt;0</formula>
    </cfRule>
  </conditionalFormatting>
  <conditionalFormatting sqref="N281">
    <cfRule type="expression" dxfId="213" priority="214" stopIfTrue="1">
      <formula>希望&lt;&gt;0</formula>
    </cfRule>
  </conditionalFormatting>
  <conditionalFormatting sqref="N282">
    <cfRule type="expression" dxfId="212" priority="213" stopIfTrue="1">
      <formula>希望&lt;&gt;0</formula>
    </cfRule>
  </conditionalFormatting>
  <conditionalFormatting sqref="N283">
    <cfRule type="expression" dxfId="211" priority="212" stopIfTrue="1">
      <formula>希望&lt;&gt;0</formula>
    </cfRule>
  </conditionalFormatting>
  <conditionalFormatting sqref="N284">
    <cfRule type="expression" dxfId="210" priority="211" stopIfTrue="1">
      <formula>希望&lt;&gt;0</formula>
    </cfRule>
  </conditionalFormatting>
  <conditionalFormatting sqref="N285">
    <cfRule type="expression" dxfId="209" priority="210" stopIfTrue="1">
      <formula>希望&lt;&gt;0</formula>
    </cfRule>
  </conditionalFormatting>
  <conditionalFormatting sqref="O285:T285">
    <cfRule type="expression" dxfId="208" priority="209" stopIfTrue="1">
      <formula>$A285&lt;&gt;0</formula>
    </cfRule>
  </conditionalFormatting>
  <conditionalFormatting sqref="N286">
    <cfRule type="expression" dxfId="207" priority="208" stopIfTrue="1">
      <formula>希望&lt;&gt;0</formula>
    </cfRule>
  </conditionalFormatting>
  <conditionalFormatting sqref="N287">
    <cfRule type="expression" dxfId="206" priority="207" stopIfTrue="1">
      <formula>希望&lt;&gt;0</formula>
    </cfRule>
  </conditionalFormatting>
  <conditionalFormatting sqref="N288">
    <cfRule type="expression" dxfId="205" priority="206" stopIfTrue="1">
      <formula>希望&lt;&gt;0</formula>
    </cfRule>
  </conditionalFormatting>
  <conditionalFormatting sqref="N289">
    <cfRule type="expression" dxfId="204" priority="205" stopIfTrue="1">
      <formula>希望&lt;&gt;0</formula>
    </cfRule>
  </conditionalFormatting>
  <conditionalFormatting sqref="O289:T289">
    <cfRule type="expression" dxfId="203" priority="204" stopIfTrue="1">
      <formula>$A289&lt;&gt;0</formula>
    </cfRule>
  </conditionalFormatting>
  <conditionalFormatting sqref="N290">
    <cfRule type="expression" dxfId="202" priority="203" stopIfTrue="1">
      <formula>希望&lt;&gt;0</formula>
    </cfRule>
  </conditionalFormatting>
  <conditionalFormatting sqref="N291">
    <cfRule type="expression" dxfId="201" priority="202" stopIfTrue="1">
      <formula>希望&lt;&gt;0</formula>
    </cfRule>
  </conditionalFormatting>
  <conditionalFormatting sqref="N292">
    <cfRule type="expression" dxfId="200" priority="201" stopIfTrue="1">
      <formula>希望&lt;&gt;0</formula>
    </cfRule>
  </conditionalFormatting>
  <conditionalFormatting sqref="N293">
    <cfRule type="expression" dxfId="199" priority="200" stopIfTrue="1">
      <formula>希望&lt;&gt;0</formula>
    </cfRule>
  </conditionalFormatting>
  <conditionalFormatting sqref="N294">
    <cfRule type="expression" dxfId="198" priority="199" stopIfTrue="1">
      <formula>希望&lt;&gt;0</formula>
    </cfRule>
  </conditionalFormatting>
  <conditionalFormatting sqref="O294:T294">
    <cfRule type="expression" dxfId="197" priority="198" stopIfTrue="1">
      <formula>$A294&lt;&gt;0</formula>
    </cfRule>
  </conditionalFormatting>
  <conditionalFormatting sqref="N295">
    <cfRule type="expression" dxfId="196" priority="197" stopIfTrue="1">
      <formula>希望&lt;&gt;0</formula>
    </cfRule>
  </conditionalFormatting>
  <conditionalFormatting sqref="N296">
    <cfRule type="expression" dxfId="195" priority="196" stopIfTrue="1">
      <formula>希望&lt;&gt;0</formula>
    </cfRule>
  </conditionalFormatting>
  <conditionalFormatting sqref="N297">
    <cfRule type="expression" dxfId="194" priority="195" stopIfTrue="1">
      <formula>希望&lt;&gt;0</formula>
    </cfRule>
  </conditionalFormatting>
  <conditionalFormatting sqref="N298">
    <cfRule type="expression" dxfId="193" priority="194" stopIfTrue="1">
      <formula>希望&lt;&gt;0</formula>
    </cfRule>
  </conditionalFormatting>
  <conditionalFormatting sqref="N299">
    <cfRule type="expression" dxfId="192" priority="193" stopIfTrue="1">
      <formula>希望&lt;&gt;0</formula>
    </cfRule>
  </conditionalFormatting>
  <conditionalFormatting sqref="N300">
    <cfRule type="expression" dxfId="191" priority="192" stopIfTrue="1">
      <formula>希望&lt;&gt;0</formula>
    </cfRule>
  </conditionalFormatting>
  <conditionalFormatting sqref="N301">
    <cfRule type="expression" dxfId="190" priority="191" stopIfTrue="1">
      <formula>希望&lt;&gt;0</formula>
    </cfRule>
  </conditionalFormatting>
  <conditionalFormatting sqref="N302">
    <cfRule type="expression" dxfId="189" priority="190" stopIfTrue="1">
      <formula>希望&lt;&gt;0</formula>
    </cfRule>
  </conditionalFormatting>
  <conditionalFormatting sqref="N303">
    <cfRule type="expression" dxfId="188" priority="189" stopIfTrue="1">
      <formula>希望&lt;&gt;0</formula>
    </cfRule>
  </conditionalFormatting>
  <conditionalFormatting sqref="N304">
    <cfRule type="expression" dxfId="187" priority="188" stopIfTrue="1">
      <formula>希望&lt;&gt;0</formula>
    </cfRule>
  </conditionalFormatting>
  <conditionalFormatting sqref="N305">
    <cfRule type="expression" dxfId="186" priority="187" stopIfTrue="1">
      <formula>希望&lt;&gt;0</formula>
    </cfRule>
  </conditionalFormatting>
  <conditionalFormatting sqref="N306">
    <cfRule type="expression" dxfId="185" priority="186" stopIfTrue="1">
      <formula>希望&lt;&gt;0</formula>
    </cfRule>
  </conditionalFormatting>
  <conditionalFormatting sqref="O306:T306">
    <cfRule type="expression" dxfId="184" priority="185" stopIfTrue="1">
      <formula>$A306&lt;&gt;0</formula>
    </cfRule>
  </conditionalFormatting>
  <conditionalFormatting sqref="N307">
    <cfRule type="expression" dxfId="183" priority="184" stopIfTrue="1">
      <formula>希望&lt;&gt;0</formula>
    </cfRule>
  </conditionalFormatting>
  <conditionalFormatting sqref="N308">
    <cfRule type="expression" dxfId="182" priority="183" stopIfTrue="1">
      <formula>希望&lt;&gt;0</formula>
    </cfRule>
  </conditionalFormatting>
  <conditionalFormatting sqref="N309">
    <cfRule type="expression" dxfId="181" priority="182" stopIfTrue="1">
      <formula>希望&lt;&gt;0</formula>
    </cfRule>
  </conditionalFormatting>
  <conditionalFormatting sqref="N310">
    <cfRule type="expression" dxfId="180" priority="181" stopIfTrue="1">
      <formula>希望&lt;&gt;0</formula>
    </cfRule>
  </conditionalFormatting>
  <conditionalFormatting sqref="N311">
    <cfRule type="expression" dxfId="179" priority="180" stopIfTrue="1">
      <formula>希望&lt;&gt;0</formula>
    </cfRule>
  </conditionalFormatting>
  <conditionalFormatting sqref="N312">
    <cfRule type="expression" dxfId="178" priority="179" stopIfTrue="1">
      <formula>希望&lt;&gt;0</formula>
    </cfRule>
  </conditionalFormatting>
  <conditionalFormatting sqref="N313">
    <cfRule type="expression" dxfId="177" priority="178" stopIfTrue="1">
      <formula>希望&lt;&gt;0</formula>
    </cfRule>
  </conditionalFormatting>
  <conditionalFormatting sqref="O313:T313">
    <cfRule type="expression" dxfId="176" priority="177" stopIfTrue="1">
      <formula>$A313&lt;&gt;0</formula>
    </cfRule>
  </conditionalFormatting>
  <conditionalFormatting sqref="N314">
    <cfRule type="expression" dxfId="175" priority="176" stopIfTrue="1">
      <formula>希望&lt;&gt;0</formula>
    </cfRule>
  </conditionalFormatting>
  <conditionalFormatting sqref="N315">
    <cfRule type="expression" dxfId="174" priority="175" stopIfTrue="1">
      <formula>希望&lt;&gt;0</formula>
    </cfRule>
  </conditionalFormatting>
  <conditionalFormatting sqref="N316">
    <cfRule type="expression" dxfId="173" priority="174" stopIfTrue="1">
      <formula>希望&lt;&gt;0</formula>
    </cfRule>
  </conditionalFormatting>
  <conditionalFormatting sqref="N317">
    <cfRule type="expression" dxfId="172" priority="173" stopIfTrue="1">
      <formula>希望&lt;&gt;0</formula>
    </cfRule>
  </conditionalFormatting>
  <conditionalFormatting sqref="O317:T317">
    <cfRule type="expression" dxfId="171" priority="172" stopIfTrue="1">
      <formula>$A317&lt;&gt;0</formula>
    </cfRule>
  </conditionalFormatting>
  <conditionalFormatting sqref="N318">
    <cfRule type="expression" dxfId="170" priority="171" stopIfTrue="1">
      <formula>希望&lt;&gt;0</formula>
    </cfRule>
  </conditionalFormatting>
  <conditionalFormatting sqref="N319">
    <cfRule type="expression" dxfId="169" priority="170" stopIfTrue="1">
      <formula>希望&lt;&gt;0</formula>
    </cfRule>
  </conditionalFormatting>
  <conditionalFormatting sqref="N320">
    <cfRule type="expression" dxfId="168" priority="169" stopIfTrue="1">
      <formula>希望&lt;&gt;0</formula>
    </cfRule>
  </conditionalFormatting>
  <conditionalFormatting sqref="N321">
    <cfRule type="expression" dxfId="167" priority="168" stopIfTrue="1">
      <formula>希望&lt;&gt;0</formula>
    </cfRule>
  </conditionalFormatting>
  <conditionalFormatting sqref="N322">
    <cfRule type="expression" dxfId="166" priority="167" stopIfTrue="1">
      <formula>希望&lt;&gt;0</formula>
    </cfRule>
  </conditionalFormatting>
  <conditionalFormatting sqref="N323">
    <cfRule type="expression" dxfId="165" priority="166" stopIfTrue="1">
      <formula>希望&lt;&gt;0</formula>
    </cfRule>
  </conditionalFormatting>
  <conditionalFormatting sqref="N324">
    <cfRule type="expression" dxfId="164" priority="165" stopIfTrue="1">
      <formula>希望&lt;&gt;0</formula>
    </cfRule>
  </conditionalFormatting>
  <conditionalFormatting sqref="O324:T324">
    <cfRule type="expression" dxfId="163" priority="164" stopIfTrue="1">
      <formula>$A324&lt;&gt;0</formula>
    </cfRule>
  </conditionalFormatting>
  <conditionalFormatting sqref="N325">
    <cfRule type="expression" dxfId="162" priority="163" stopIfTrue="1">
      <formula>希望&lt;&gt;0</formula>
    </cfRule>
  </conditionalFormatting>
  <conditionalFormatting sqref="N326">
    <cfRule type="expression" dxfId="161" priority="162" stopIfTrue="1">
      <formula>希望&lt;&gt;0</formula>
    </cfRule>
  </conditionalFormatting>
  <conditionalFormatting sqref="N327">
    <cfRule type="expression" dxfId="160" priority="161" stopIfTrue="1">
      <formula>希望&lt;&gt;0</formula>
    </cfRule>
  </conditionalFormatting>
  <conditionalFormatting sqref="N328">
    <cfRule type="expression" dxfId="159" priority="160" stopIfTrue="1">
      <formula>希望&lt;&gt;0</formula>
    </cfRule>
  </conditionalFormatting>
  <conditionalFormatting sqref="N329">
    <cfRule type="expression" dxfId="158" priority="159" stopIfTrue="1">
      <formula>希望&lt;&gt;0</formula>
    </cfRule>
  </conditionalFormatting>
  <conditionalFormatting sqref="N330">
    <cfRule type="expression" dxfId="157" priority="158" stopIfTrue="1">
      <formula>希望&lt;&gt;0</formula>
    </cfRule>
  </conditionalFormatting>
  <conditionalFormatting sqref="N331">
    <cfRule type="expression" dxfId="156" priority="157" stopIfTrue="1">
      <formula>希望&lt;&gt;0</formula>
    </cfRule>
  </conditionalFormatting>
  <conditionalFormatting sqref="O331:T331">
    <cfRule type="expression" dxfId="155" priority="156" stopIfTrue="1">
      <formula>$A331&lt;&gt;0</formula>
    </cfRule>
  </conditionalFormatting>
  <conditionalFormatting sqref="N332">
    <cfRule type="expression" dxfId="154" priority="155" stopIfTrue="1">
      <formula>希望&lt;&gt;0</formula>
    </cfRule>
  </conditionalFormatting>
  <conditionalFormatting sqref="N333">
    <cfRule type="expression" dxfId="153" priority="154" stopIfTrue="1">
      <formula>希望&lt;&gt;0</formula>
    </cfRule>
  </conditionalFormatting>
  <conditionalFormatting sqref="N334">
    <cfRule type="expression" dxfId="152" priority="153" stopIfTrue="1">
      <formula>希望&lt;&gt;0</formula>
    </cfRule>
  </conditionalFormatting>
  <conditionalFormatting sqref="N335">
    <cfRule type="expression" dxfId="151" priority="152" stopIfTrue="1">
      <formula>希望&lt;&gt;0</formula>
    </cfRule>
  </conditionalFormatting>
  <conditionalFormatting sqref="N336">
    <cfRule type="expression" dxfId="150" priority="151" stopIfTrue="1">
      <formula>希望&lt;&gt;0</formula>
    </cfRule>
  </conditionalFormatting>
  <conditionalFormatting sqref="N337">
    <cfRule type="expression" dxfId="149" priority="150" stopIfTrue="1">
      <formula>希望&lt;&gt;0</formula>
    </cfRule>
  </conditionalFormatting>
  <conditionalFormatting sqref="N338">
    <cfRule type="expression" dxfId="148" priority="149" stopIfTrue="1">
      <formula>希望&lt;&gt;0</formula>
    </cfRule>
  </conditionalFormatting>
  <conditionalFormatting sqref="O338:T338">
    <cfRule type="expression" dxfId="147" priority="148" stopIfTrue="1">
      <formula>$A338&lt;&gt;0</formula>
    </cfRule>
  </conditionalFormatting>
  <conditionalFormatting sqref="N339">
    <cfRule type="expression" dxfId="146" priority="147" stopIfTrue="1">
      <formula>希望&lt;&gt;0</formula>
    </cfRule>
  </conditionalFormatting>
  <conditionalFormatting sqref="N340">
    <cfRule type="expression" dxfId="145" priority="146" stopIfTrue="1">
      <formula>希望&lt;&gt;0</formula>
    </cfRule>
  </conditionalFormatting>
  <conditionalFormatting sqref="O340:T340">
    <cfRule type="expression" dxfId="144" priority="145" stopIfTrue="1">
      <formula>$A340&lt;&gt;0</formula>
    </cfRule>
  </conditionalFormatting>
  <conditionalFormatting sqref="N341">
    <cfRule type="expression" dxfId="143" priority="144" stopIfTrue="1">
      <formula>希望&lt;&gt;0</formula>
    </cfRule>
  </conditionalFormatting>
  <conditionalFormatting sqref="N342">
    <cfRule type="expression" dxfId="142" priority="143" stopIfTrue="1">
      <formula>希望&lt;&gt;0</formula>
    </cfRule>
  </conditionalFormatting>
  <conditionalFormatting sqref="N343">
    <cfRule type="expression" dxfId="141" priority="142" stopIfTrue="1">
      <formula>希望&lt;&gt;0</formula>
    </cfRule>
  </conditionalFormatting>
  <conditionalFormatting sqref="N344">
    <cfRule type="expression" dxfId="140" priority="141" stopIfTrue="1">
      <formula>希望&lt;&gt;0</formula>
    </cfRule>
  </conditionalFormatting>
  <conditionalFormatting sqref="O344:T344">
    <cfRule type="expression" dxfId="139" priority="140" stopIfTrue="1">
      <formula>$A344&lt;&gt;0</formula>
    </cfRule>
  </conditionalFormatting>
  <conditionalFormatting sqref="N345">
    <cfRule type="expression" dxfId="138" priority="139" stopIfTrue="1">
      <formula>希望&lt;&gt;0</formula>
    </cfRule>
  </conditionalFormatting>
  <conditionalFormatting sqref="N346">
    <cfRule type="expression" dxfId="137" priority="138" stopIfTrue="1">
      <formula>希望&lt;&gt;0</formula>
    </cfRule>
  </conditionalFormatting>
  <conditionalFormatting sqref="N347">
    <cfRule type="expression" dxfId="136" priority="137" stopIfTrue="1">
      <formula>希望&lt;&gt;0</formula>
    </cfRule>
  </conditionalFormatting>
  <conditionalFormatting sqref="N348">
    <cfRule type="expression" dxfId="135" priority="136" stopIfTrue="1">
      <formula>希望&lt;&gt;0</formula>
    </cfRule>
  </conditionalFormatting>
  <conditionalFormatting sqref="N349">
    <cfRule type="expression" dxfId="134" priority="135" stopIfTrue="1">
      <formula>希望&lt;&gt;0</formula>
    </cfRule>
  </conditionalFormatting>
  <conditionalFormatting sqref="N350">
    <cfRule type="expression" dxfId="133" priority="134" stopIfTrue="1">
      <formula>希望&lt;&gt;0</formula>
    </cfRule>
  </conditionalFormatting>
  <conditionalFormatting sqref="N351">
    <cfRule type="expression" dxfId="132" priority="133" stopIfTrue="1">
      <formula>希望&lt;&gt;0</formula>
    </cfRule>
  </conditionalFormatting>
  <conditionalFormatting sqref="N352">
    <cfRule type="expression" dxfId="131" priority="132" stopIfTrue="1">
      <formula>希望&lt;&gt;0</formula>
    </cfRule>
  </conditionalFormatting>
  <conditionalFormatting sqref="N353">
    <cfRule type="expression" dxfId="130" priority="131" stopIfTrue="1">
      <formula>希望&lt;&gt;0</formula>
    </cfRule>
  </conditionalFormatting>
  <conditionalFormatting sqref="N354">
    <cfRule type="expression" dxfId="129" priority="130" stopIfTrue="1">
      <formula>希望&lt;&gt;0</formula>
    </cfRule>
  </conditionalFormatting>
  <conditionalFormatting sqref="N355">
    <cfRule type="expression" dxfId="128" priority="129" stopIfTrue="1">
      <formula>希望&lt;&gt;0</formula>
    </cfRule>
  </conditionalFormatting>
  <conditionalFormatting sqref="N356">
    <cfRule type="expression" dxfId="127" priority="128" stopIfTrue="1">
      <formula>希望&lt;&gt;0</formula>
    </cfRule>
  </conditionalFormatting>
  <conditionalFormatting sqref="N357">
    <cfRule type="expression" dxfId="126" priority="127" stopIfTrue="1">
      <formula>希望&lt;&gt;0</formula>
    </cfRule>
  </conditionalFormatting>
  <conditionalFormatting sqref="N358">
    <cfRule type="expression" dxfId="125" priority="126" stopIfTrue="1">
      <formula>希望&lt;&gt;0</formula>
    </cfRule>
  </conditionalFormatting>
  <conditionalFormatting sqref="N359">
    <cfRule type="expression" dxfId="124" priority="125" stopIfTrue="1">
      <formula>希望&lt;&gt;0</formula>
    </cfRule>
  </conditionalFormatting>
  <conditionalFormatting sqref="N360">
    <cfRule type="expression" dxfId="123" priority="124" stopIfTrue="1">
      <formula>希望&lt;&gt;0</formula>
    </cfRule>
  </conditionalFormatting>
  <conditionalFormatting sqref="N361">
    <cfRule type="expression" dxfId="122" priority="123" stopIfTrue="1">
      <formula>希望&lt;&gt;0</formula>
    </cfRule>
  </conditionalFormatting>
  <conditionalFormatting sqref="O361:T361">
    <cfRule type="expression" dxfId="121" priority="122" stopIfTrue="1">
      <formula>$A361&lt;&gt;0</formula>
    </cfRule>
  </conditionalFormatting>
  <conditionalFormatting sqref="N362">
    <cfRule type="expression" dxfId="120" priority="121" stopIfTrue="1">
      <formula>希望&lt;&gt;0</formula>
    </cfRule>
  </conditionalFormatting>
  <conditionalFormatting sqref="O362:T362">
    <cfRule type="expression" dxfId="119" priority="120" stopIfTrue="1">
      <formula>$A362&lt;&gt;0</formula>
    </cfRule>
  </conditionalFormatting>
  <conditionalFormatting sqref="N367">
    <cfRule type="expression" dxfId="118" priority="119" stopIfTrue="1">
      <formula>希望&lt;&gt;0</formula>
    </cfRule>
  </conditionalFormatting>
  <conditionalFormatting sqref="N368">
    <cfRule type="expression" dxfId="117" priority="118" stopIfTrue="1">
      <formula>希望&lt;&gt;0</formula>
    </cfRule>
  </conditionalFormatting>
  <conditionalFormatting sqref="N369">
    <cfRule type="expression" dxfId="116" priority="117" stopIfTrue="1">
      <formula>希望&lt;&gt;0</formula>
    </cfRule>
  </conditionalFormatting>
  <conditionalFormatting sqref="N370">
    <cfRule type="expression" dxfId="115" priority="116" stopIfTrue="1">
      <formula>希望&lt;&gt;0</formula>
    </cfRule>
  </conditionalFormatting>
  <conditionalFormatting sqref="N371">
    <cfRule type="expression" dxfId="114" priority="115" stopIfTrue="1">
      <formula>希望&lt;&gt;0</formula>
    </cfRule>
  </conditionalFormatting>
  <conditionalFormatting sqref="O371:T371">
    <cfRule type="expression" dxfId="113" priority="114" stopIfTrue="1">
      <formula>$A371&lt;&gt;0</formula>
    </cfRule>
  </conditionalFormatting>
  <conditionalFormatting sqref="N372">
    <cfRule type="expression" dxfId="112" priority="113" stopIfTrue="1">
      <formula>希望&lt;&gt;0</formula>
    </cfRule>
  </conditionalFormatting>
  <conditionalFormatting sqref="N373">
    <cfRule type="expression" dxfId="111" priority="112" stopIfTrue="1">
      <formula>希望&lt;&gt;0</formula>
    </cfRule>
  </conditionalFormatting>
  <conditionalFormatting sqref="N374">
    <cfRule type="expression" dxfId="110" priority="111" stopIfTrue="1">
      <formula>希望&lt;&gt;0</formula>
    </cfRule>
  </conditionalFormatting>
  <conditionalFormatting sqref="N375">
    <cfRule type="expression" dxfId="109" priority="110" stopIfTrue="1">
      <formula>希望&lt;&gt;0</formula>
    </cfRule>
  </conditionalFormatting>
  <conditionalFormatting sqref="N376">
    <cfRule type="expression" dxfId="108" priority="109" stopIfTrue="1">
      <formula>希望&lt;&gt;0</formula>
    </cfRule>
  </conditionalFormatting>
  <conditionalFormatting sqref="N377">
    <cfRule type="expression" dxfId="107" priority="108" stopIfTrue="1">
      <formula>希望&lt;&gt;0</formula>
    </cfRule>
  </conditionalFormatting>
  <conditionalFormatting sqref="N378">
    <cfRule type="expression" dxfId="106" priority="107" stopIfTrue="1">
      <formula>希望&lt;&gt;0</formula>
    </cfRule>
  </conditionalFormatting>
  <conditionalFormatting sqref="N379">
    <cfRule type="expression" dxfId="105" priority="106" stopIfTrue="1">
      <formula>希望&lt;&gt;0</formula>
    </cfRule>
  </conditionalFormatting>
  <conditionalFormatting sqref="N380">
    <cfRule type="expression" dxfId="104" priority="105" stopIfTrue="1">
      <formula>希望&lt;&gt;0</formula>
    </cfRule>
  </conditionalFormatting>
  <conditionalFormatting sqref="N381">
    <cfRule type="expression" dxfId="103" priority="104" stopIfTrue="1">
      <formula>希望&lt;&gt;0</formula>
    </cfRule>
  </conditionalFormatting>
  <conditionalFormatting sqref="N382">
    <cfRule type="expression" dxfId="102" priority="103" stopIfTrue="1">
      <formula>希望&lt;&gt;0</formula>
    </cfRule>
  </conditionalFormatting>
  <conditionalFormatting sqref="N383">
    <cfRule type="expression" dxfId="101" priority="102" stopIfTrue="1">
      <formula>希望&lt;&gt;0</formula>
    </cfRule>
  </conditionalFormatting>
  <conditionalFormatting sqref="O383:T383">
    <cfRule type="expression" dxfId="100" priority="101" stopIfTrue="1">
      <formula>$A383&lt;&gt;0</formula>
    </cfRule>
  </conditionalFormatting>
  <conditionalFormatting sqref="N384">
    <cfRule type="expression" dxfId="99" priority="100" stopIfTrue="1">
      <formula>希望&lt;&gt;0</formula>
    </cfRule>
  </conditionalFormatting>
  <conditionalFormatting sqref="N385">
    <cfRule type="expression" dxfId="98" priority="99" stopIfTrue="1">
      <formula>希望&lt;&gt;0</formula>
    </cfRule>
  </conditionalFormatting>
  <conditionalFormatting sqref="N386">
    <cfRule type="expression" dxfId="97" priority="98" stopIfTrue="1">
      <formula>希望&lt;&gt;0</formula>
    </cfRule>
  </conditionalFormatting>
  <conditionalFormatting sqref="N387">
    <cfRule type="expression" dxfId="96" priority="97" stopIfTrue="1">
      <formula>希望&lt;&gt;0</formula>
    </cfRule>
  </conditionalFormatting>
  <conditionalFormatting sqref="N388">
    <cfRule type="expression" dxfId="95" priority="96" stopIfTrue="1">
      <formula>希望&lt;&gt;0</formula>
    </cfRule>
  </conditionalFormatting>
  <conditionalFormatting sqref="N389">
    <cfRule type="expression" dxfId="94" priority="95" stopIfTrue="1">
      <formula>希望&lt;&gt;0</formula>
    </cfRule>
  </conditionalFormatting>
  <conditionalFormatting sqref="N390">
    <cfRule type="expression" dxfId="93" priority="94" stopIfTrue="1">
      <formula>希望&lt;&gt;0</formula>
    </cfRule>
  </conditionalFormatting>
  <conditionalFormatting sqref="N391">
    <cfRule type="expression" dxfId="92" priority="93" stopIfTrue="1">
      <formula>希望&lt;&gt;0</formula>
    </cfRule>
  </conditionalFormatting>
  <conditionalFormatting sqref="O391:T391">
    <cfRule type="expression" dxfId="91" priority="92" stopIfTrue="1">
      <formula>$A391&lt;&gt;0</formula>
    </cfRule>
  </conditionalFormatting>
  <conditionalFormatting sqref="N392">
    <cfRule type="expression" dxfId="90" priority="91" stopIfTrue="1">
      <formula>希望&lt;&gt;0</formula>
    </cfRule>
  </conditionalFormatting>
  <conditionalFormatting sqref="N393">
    <cfRule type="expression" dxfId="89" priority="90" stopIfTrue="1">
      <formula>希望&lt;&gt;0</formula>
    </cfRule>
  </conditionalFormatting>
  <conditionalFormatting sqref="N394">
    <cfRule type="expression" dxfId="88" priority="89" stopIfTrue="1">
      <formula>希望&lt;&gt;0</formula>
    </cfRule>
  </conditionalFormatting>
  <conditionalFormatting sqref="N395">
    <cfRule type="expression" dxfId="87" priority="88" stopIfTrue="1">
      <formula>希望&lt;&gt;0</formula>
    </cfRule>
  </conditionalFormatting>
  <conditionalFormatting sqref="N396">
    <cfRule type="expression" dxfId="86" priority="87" stopIfTrue="1">
      <formula>希望&lt;&gt;0</formula>
    </cfRule>
  </conditionalFormatting>
  <conditionalFormatting sqref="N397">
    <cfRule type="expression" dxfId="85" priority="86" stopIfTrue="1">
      <formula>希望&lt;&gt;0</formula>
    </cfRule>
  </conditionalFormatting>
  <conditionalFormatting sqref="N398">
    <cfRule type="expression" dxfId="84" priority="85" stopIfTrue="1">
      <formula>希望&lt;&gt;0</formula>
    </cfRule>
  </conditionalFormatting>
  <conditionalFormatting sqref="N399">
    <cfRule type="expression" dxfId="83" priority="84" stopIfTrue="1">
      <formula>希望&lt;&gt;0</formula>
    </cfRule>
  </conditionalFormatting>
  <conditionalFormatting sqref="N400">
    <cfRule type="expression" dxfId="82" priority="83" stopIfTrue="1">
      <formula>希望&lt;&gt;0</formula>
    </cfRule>
  </conditionalFormatting>
  <conditionalFormatting sqref="N401">
    <cfRule type="expression" dxfId="81" priority="82" stopIfTrue="1">
      <formula>希望&lt;&gt;0</formula>
    </cfRule>
  </conditionalFormatting>
  <conditionalFormatting sqref="N402">
    <cfRule type="expression" dxfId="80" priority="81" stopIfTrue="1">
      <formula>希望&lt;&gt;0</formula>
    </cfRule>
  </conditionalFormatting>
  <conditionalFormatting sqref="N403">
    <cfRule type="expression" dxfId="79" priority="80" stopIfTrue="1">
      <formula>希望&lt;&gt;0</formula>
    </cfRule>
  </conditionalFormatting>
  <conditionalFormatting sqref="N404">
    <cfRule type="expression" dxfId="78" priority="79" stopIfTrue="1">
      <formula>希望&lt;&gt;0</formula>
    </cfRule>
  </conditionalFormatting>
  <conditionalFormatting sqref="N405">
    <cfRule type="expression" dxfId="77" priority="78" stopIfTrue="1">
      <formula>希望&lt;&gt;0</formula>
    </cfRule>
  </conditionalFormatting>
  <conditionalFormatting sqref="N406">
    <cfRule type="expression" dxfId="76" priority="77" stopIfTrue="1">
      <formula>希望&lt;&gt;0</formula>
    </cfRule>
  </conditionalFormatting>
  <conditionalFormatting sqref="N407">
    <cfRule type="expression" dxfId="75" priority="76" stopIfTrue="1">
      <formula>希望&lt;&gt;0</formula>
    </cfRule>
  </conditionalFormatting>
  <conditionalFormatting sqref="N408">
    <cfRule type="expression" dxfId="74" priority="75" stopIfTrue="1">
      <formula>希望&lt;&gt;0</formula>
    </cfRule>
  </conditionalFormatting>
  <conditionalFormatting sqref="N409">
    <cfRule type="expression" dxfId="73" priority="74" stopIfTrue="1">
      <formula>希望&lt;&gt;0</formula>
    </cfRule>
  </conditionalFormatting>
  <conditionalFormatting sqref="N410">
    <cfRule type="expression" dxfId="72" priority="73" stopIfTrue="1">
      <formula>希望&lt;&gt;0</formula>
    </cfRule>
  </conditionalFormatting>
  <conditionalFormatting sqref="N411">
    <cfRule type="expression" dxfId="71" priority="72" stopIfTrue="1">
      <formula>希望&lt;&gt;0</formula>
    </cfRule>
  </conditionalFormatting>
  <conditionalFormatting sqref="O411:T411">
    <cfRule type="expression" dxfId="70" priority="71" stopIfTrue="1">
      <formula>$A411&lt;&gt;0</formula>
    </cfRule>
  </conditionalFormatting>
  <conditionalFormatting sqref="N412">
    <cfRule type="expression" dxfId="69" priority="70" stopIfTrue="1">
      <formula>希望&lt;&gt;0</formula>
    </cfRule>
  </conditionalFormatting>
  <conditionalFormatting sqref="N413">
    <cfRule type="expression" dxfId="68" priority="69" stopIfTrue="1">
      <formula>希望&lt;&gt;0</formula>
    </cfRule>
  </conditionalFormatting>
  <conditionalFormatting sqref="N414">
    <cfRule type="expression" dxfId="67" priority="68" stopIfTrue="1">
      <formula>希望&lt;&gt;0</formula>
    </cfRule>
  </conditionalFormatting>
  <conditionalFormatting sqref="N415">
    <cfRule type="expression" dxfId="66" priority="67" stopIfTrue="1">
      <formula>希望&lt;&gt;0</formula>
    </cfRule>
  </conditionalFormatting>
  <conditionalFormatting sqref="N416">
    <cfRule type="expression" dxfId="65" priority="66" stopIfTrue="1">
      <formula>希望&lt;&gt;0</formula>
    </cfRule>
  </conditionalFormatting>
  <conditionalFormatting sqref="N417">
    <cfRule type="expression" dxfId="64" priority="65" stopIfTrue="1">
      <formula>希望&lt;&gt;0</formula>
    </cfRule>
  </conditionalFormatting>
  <conditionalFormatting sqref="N418">
    <cfRule type="expression" dxfId="63" priority="64" stopIfTrue="1">
      <formula>希望&lt;&gt;0</formula>
    </cfRule>
  </conditionalFormatting>
  <conditionalFormatting sqref="N419">
    <cfRule type="expression" dxfId="62" priority="63" stopIfTrue="1">
      <formula>希望&lt;&gt;0</formula>
    </cfRule>
  </conditionalFormatting>
  <conditionalFormatting sqref="N420">
    <cfRule type="expression" dxfId="61" priority="62" stopIfTrue="1">
      <formula>希望&lt;&gt;0</formula>
    </cfRule>
  </conditionalFormatting>
  <conditionalFormatting sqref="N421">
    <cfRule type="expression" dxfId="60" priority="61" stopIfTrue="1">
      <formula>希望&lt;&gt;0</formula>
    </cfRule>
  </conditionalFormatting>
  <conditionalFormatting sqref="O421:T421">
    <cfRule type="expression" dxfId="59" priority="60" stopIfTrue="1">
      <formula>$A421&lt;&gt;0</formula>
    </cfRule>
  </conditionalFormatting>
  <conditionalFormatting sqref="N422">
    <cfRule type="expression" dxfId="58" priority="59" stopIfTrue="1">
      <formula>希望&lt;&gt;0</formula>
    </cfRule>
  </conditionalFormatting>
  <conditionalFormatting sqref="N423">
    <cfRule type="expression" dxfId="57" priority="58" stopIfTrue="1">
      <formula>希望&lt;&gt;0</formula>
    </cfRule>
  </conditionalFormatting>
  <conditionalFormatting sqref="N424">
    <cfRule type="expression" dxfId="56" priority="57" stopIfTrue="1">
      <formula>希望&lt;&gt;0</formula>
    </cfRule>
  </conditionalFormatting>
  <conditionalFormatting sqref="N425">
    <cfRule type="expression" dxfId="55" priority="56" stopIfTrue="1">
      <formula>希望&lt;&gt;0</formula>
    </cfRule>
  </conditionalFormatting>
  <conditionalFormatting sqref="N426">
    <cfRule type="expression" dxfId="54" priority="55" stopIfTrue="1">
      <formula>希望&lt;&gt;0</formula>
    </cfRule>
  </conditionalFormatting>
  <conditionalFormatting sqref="N427">
    <cfRule type="expression" dxfId="53" priority="54" stopIfTrue="1">
      <formula>希望&lt;&gt;0</formula>
    </cfRule>
  </conditionalFormatting>
  <conditionalFormatting sqref="N428">
    <cfRule type="expression" dxfId="52" priority="53" stopIfTrue="1">
      <formula>希望&lt;&gt;0</formula>
    </cfRule>
  </conditionalFormatting>
  <conditionalFormatting sqref="N429">
    <cfRule type="expression" dxfId="51" priority="52" stopIfTrue="1">
      <formula>希望&lt;&gt;0</formula>
    </cfRule>
  </conditionalFormatting>
  <conditionalFormatting sqref="N430">
    <cfRule type="expression" dxfId="50" priority="51" stopIfTrue="1">
      <formula>希望&lt;&gt;0</formula>
    </cfRule>
  </conditionalFormatting>
  <conditionalFormatting sqref="N431">
    <cfRule type="expression" dxfId="49" priority="50" stopIfTrue="1">
      <formula>希望&lt;&gt;0</formula>
    </cfRule>
  </conditionalFormatting>
  <conditionalFormatting sqref="O431:T431">
    <cfRule type="expression" dxfId="48" priority="49" stopIfTrue="1">
      <formula>$A431&lt;&gt;0</formula>
    </cfRule>
  </conditionalFormatting>
  <conditionalFormatting sqref="N432">
    <cfRule type="expression" dxfId="47" priority="48" stopIfTrue="1">
      <formula>希望&lt;&gt;0</formula>
    </cfRule>
  </conditionalFormatting>
  <conditionalFormatting sqref="N433">
    <cfRule type="expression" dxfId="46" priority="47" stopIfTrue="1">
      <formula>希望&lt;&gt;0</formula>
    </cfRule>
  </conditionalFormatting>
  <conditionalFormatting sqref="N434">
    <cfRule type="expression" dxfId="45" priority="46" stopIfTrue="1">
      <formula>希望&lt;&gt;0</formula>
    </cfRule>
  </conditionalFormatting>
  <conditionalFormatting sqref="N435">
    <cfRule type="expression" dxfId="44" priority="45" stopIfTrue="1">
      <formula>希望&lt;&gt;0</formula>
    </cfRule>
  </conditionalFormatting>
  <conditionalFormatting sqref="N436">
    <cfRule type="expression" dxfId="43" priority="44" stopIfTrue="1">
      <formula>希望&lt;&gt;0</formula>
    </cfRule>
  </conditionalFormatting>
  <conditionalFormatting sqref="N437">
    <cfRule type="expression" dxfId="42" priority="43" stopIfTrue="1">
      <formula>希望&lt;&gt;0</formula>
    </cfRule>
  </conditionalFormatting>
  <conditionalFormatting sqref="N438">
    <cfRule type="expression" dxfId="41" priority="42" stopIfTrue="1">
      <formula>希望&lt;&gt;0</formula>
    </cfRule>
  </conditionalFormatting>
  <conditionalFormatting sqref="N439">
    <cfRule type="expression" dxfId="40" priority="41" stopIfTrue="1">
      <formula>希望&lt;&gt;0</formula>
    </cfRule>
  </conditionalFormatting>
  <conditionalFormatting sqref="O439:T439">
    <cfRule type="expression" dxfId="39" priority="40" stopIfTrue="1">
      <formula>$A439&lt;&gt;0</formula>
    </cfRule>
  </conditionalFormatting>
  <conditionalFormatting sqref="N440">
    <cfRule type="expression" dxfId="38" priority="39" stopIfTrue="1">
      <formula>希望&lt;&gt;0</formula>
    </cfRule>
  </conditionalFormatting>
  <conditionalFormatting sqref="N441">
    <cfRule type="expression" dxfId="37" priority="38" stopIfTrue="1">
      <formula>希望&lt;&gt;0</formula>
    </cfRule>
  </conditionalFormatting>
  <conditionalFormatting sqref="N442">
    <cfRule type="expression" dxfId="36" priority="37" stopIfTrue="1">
      <formula>希望&lt;&gt;0</formula>
    </cfRule>
  </conditionalFormatting>
  <conditionalFormatting sqref="N443">
    <cfRule type="expression" dxfId="35" priority="36" stopIfTrue="1">
      <formula>希望&lt;&gt;0</formula>
    </cfRule>
  </conditionalFormatting>
  <conditionalFormatting sqref="N444">
    <cfRule type="expression" dxfId="34" priority="35" stopIfTrue="1">
      <formula>希望&lt;&gt;0</formula>
    </cfRule>
  </conditionalFormatting>
  <conditionalFormatting sqref="N445">
    <cfRule type="expression" dxfId="33" priority="34" stopIfTrue="1">
      <formula>希望&lt;&gt;0</formula>
    </cfRule>
  </conditionalFormatting>
  <conditionalFormatting sqref="N446">
    <cfRule type="expression" dxfId="32" priority="33" stopIfTrue="1">
      <formula>希望&lt;&gt;0</formula>
    </cfRule>
  </conditionalFormatting>
  <conditionalFormatting sqref="N447">
    <cfRule type="expression" dxfId="31" priority="32" stopIfTrue="1">
      <formula>希望&lt;&gt;0</formula>
    </cfRule>
  </conditionalFormatting>
  <conditionalFormatting sqref="N448">
    <cfRule type="expression" dxfId="30" priority="31" stopIfTrue="1">
      <formula>希望&lt;&gt;0</formula>
    </cfRule>
  </conditionalFormatting>
  <conditionalFormatting sqref="N449">
    <cfRule type="expression" dxfId="29" priority="30" stopIfTrue="1">
      <formula>希望&lt;&gt;0</formula>
    </cfRule>
  </conditionalFormatting>
  <conditionalFormatting sqref="N450">
    <cfRule type="expression" dxfId="28" priority="29" stopIfTrue="1">
      <formula>希望&lt;&gt;0</formula>
    </cfRule>
  </conditionalFormatting>
  <conditionalFormatting sqref="O450:T450">
    <cfRule type="expression" dxfId="27" priority="28" stopIfTrue="1">
      <formula>$A450&lt;&gt;0</formula>
    </cfRule>
  </conditionalFormatting>
  <conditionalFormatting sqref="N451">
    <cfRule type="expression" dxfId="26" priority="27" stopIfTrue="1">
      <formula>希望&lt;&gt;0</formula>
    </cfRule>
  </conditionalFormatting>
  <conditionalFormatting sqref="O451:T451">
    <cfRule type="expression" dxfId="25" priority="26" stopIfTrue="1">
      <formula>$A451&lt;&gt;0</formula>
    </cfRule>
  </conditionalFormatting>
  <conditionalFormatting sqref="N452">
    <cfRule type="expression" dxfId="24" priority="25" stopIfTrue="1">
      <formula>希望&lt;&gt;0</formula>
    </cfRule>
  </conditionalFormatting>
  <conditionalFormatting sqref="N453">
    <cfRule type="expression" dxfId="23" priority="24" stopIfTrue="1">
      <formula>希望&lt;&gt;0</formula>
    </cfRule>
  </conditionalFormatting>
  <conditionalFormatting sqref="N454">
    <cfRule type="expression" dxfId="22" priority="23" stopIfTrue="1">
      <formula>希望&lt;&gt;0</formula>
    </cfRule>
  </conditionalFormatting>
  <conditionalFormatting sqref="N455">
    <cfRule type="expression" dxfId="21" priority="22" stopIfTrue="1">
      <formula>希望&lt;&gt;0</formula>
    </cfRule>
  </conditionalFormatting>
  <conditionalFormatting sqref="N456">
    <cfRule type="expression" dxfId="20" priority="21" stopIfTrue="1">
      <formula>希望&lt;&gt;0</formula>
    </cfRule>
  </conditionalFormatting>
  <conditionalFormatting sqref="N457">
    <cfRule type="expression" dxfId="19" priority="20" stopIfTrue="1">
      <formula>希望&lt;&gt;0</formula>
    </cfRule>
  </conditionalFormatting>
  <conditionalFormatting sqref="N458">
    <cfRule type="expression" dxfId="18" priority="19" stopIfTrue="1">
      <formula>希望&lt;&gt;0</formula>
    </cfRule>
  </conditionalFormatting>
  <conditionalFormatting sqref="N459">
    <cfRule type="expression" dxfId="17" priority="18" stopIfTrue="1">
      <formula>希望&lt;&gt;0</formula>
    </cfRule>
  </conditionalFormatting>
  <conditionalFormatting sqref="O459:T459">
    <cfRule type="expression" dxfId="16" priority="17" stopIfTrue="1">
      <formula>$A459&lt;&gt;0</formula>
    </cfRule>
  </conditionalFormatting>
  <conditionalFormatting sqref="N460">
    <cfRule type="expression" dxfId="15" priority="16" stopIfTrue="1">
      <formula>希望&lt;&gt;0</formula>
    </cfRule>
  </conditionalFormatting>
  <conditionalFormatting sqref="N461">
    <cfRule type="expression" dxfId="14" priority="15" stopIfTrue="1">
      <formula>希望&lt;&gt;0</formula>
    </cfRule>
  </conditionalFormatting>
  <conditionalFormatting sqref="N462">
    <cfRule type="expression" dxfId="13" priority="14" stopIfTrue="1">
      <formula>希望&lt;&gt;0</formula>
    </cfRule>
  </conditionalFormatting>
  <conditionalFormatting sqref="N463">
    <cfRule type="expression" dxfId="12" priority="13" stopIfTrue="1">
      <formula>希望&lt;&gt;0</formula>
    </cfRule>
  </conditionalFormatting>
  <conditionalFormatting sqref="N464">
    <cfRule type="expression" dxfId="11" priority="12" stopIfTrue="1">
      <formula>希望&lt;&gt;0</formula>
    </cfRule>
  </conditionalFormatting>
  <conditionalFormatting sqref="N465">
    <cfRule type="expression" dxfId="10" priority="11" stopIfTrue="1">
      <formula>希望&lt;&gt;0</formula>
    </cfRule>
  </conditionalFormatting>
  <conditionalFormatting sqref="N466">
    <cfRule type="expression" dxfId="9" priority="10" stopIfTrue="1">
      <formula>希望&lt;&gt;0</formula>
    </cfRule>
  </conditionalFormatting>
  <conditionalFormatting sqref="N467">
    <cfRule type="expression" dxfId="8" priority="9" stopIfTrue="1">
      <formula>希望&lt;&gt;0</formula>
    </cfRule>
  </conditionalFormatting>
  <conditionalFormatting sqref="O467:T467">
    <cfRule type="expression" dxfId="7" priority="8" stopIfTrue="1">
      <formula>$A467&lt;&gt;0</formula>
    </cfRule>
  </conditionalFormatting>
  <conditionalFormatting sqref="N468">
    <cfRule type="expression" dxfId="6" priority="7" stopIfTrue="1">
      <formula>希望&lt;&gt;0</formula>
    </cfRule>
  </conditionalFormatting>
  <conditionalFormatting sqref="N469">
    <cfRule type="expression" dxfId="5" priority="6" stopIfTrue="1">
      <formula>希望&lt;&gt;0</formula>
    </cfRule>
  </conditionalFormatting>
  <conditionalFormatting sqref="N470">
    <cfRule type="expression" dxfId="4" priority="5" stopIfTrue="1">
      <formula>希望&lt;&gt;0</formula>
    </cfRule>
  </conditionalFormatting>
  <conditionalFormatting sqref="N471">
    <cfRule type="expression" dxfId="3" priority="4" stopIfTrue="1">
      <formula>希望&lt;&gt;0</formula>
    </cfRule>
  </conditionalFormatting>
  <conditionalFormatting sqref="O471:T471">
    <cfRule type="expression" dxfId="2" priority="3" stopIfTrue="1">
      <formula>$A471&lt;&gt;0</formula>
    </cfRule>
  </conditionalFormatting>
  <conditionalFormatting sqref="N472">
    <cfRule type="expression" dxfId="1" priority="2" stopIfTrue="1">
      <formula>希望&lt;&gt;0</formula>
    </cfRule>
  </conditionalFormatting>
  <conditionalFormatting sqref="O472:T472">
    <cfRule type="expression" dxfId="0" priority="1" stopIfTrue="1">
      <formula>$A472&lt;&gt;0</formula>
    </cfRule>
  </conditionalFormatting>
  <dataValidations count="431">
    <dataValidation imeMode="hiragana" allowBlank="1" showInputMessage="1" showErrorMessage="1" sqref="N184:V184 N185:V185 N186:V186 N187:V187 O247:T247 O252:T252 O257:T257 O262:T262 O266:T266 O272:T272 O275:T275 O279:T279 O285:T285 O289:T289 O294:T294 O306:T306 O313:T313 O317:T317 O324:T324 O331:T331 O338:T338 O340:T340 O344:T344 O361:T361 O362:T362 O371:T371 O383:T383 O391:T391 O411:T411 O421:T421 O431:T431 O439:T439 O450:T450 O451:T451 O459:T459 O467:T467 O471:T471 O472:T472 E496:P496 E497:P497 E498:P498 E499:P499 E500:P500 H510:S510 H511:S511 H512:S512 H513:S513 H514:S514 H515:S515 H516:S516 H517:S517 H518:S518 H519:S519 H520:S520 H521:S521 H522:S522 H523:S523 H524:S524 H525:S525 H526:S526 H527:S527 H528:S528 H529:S529" xr:uid="{E2B410F9-928D-42AA-97F6-58BD09059ED3}"/>
    <dataValidation imeMode="halfAlpha" allowBlank="1" showInputMessage="1" showErrorMessage="1" sqref="Q481:S481 Q482:S482 Q483:S483 Q484:S484 Q485:S485 Q486:S486 Q487:S487 Q488:S488 Q489:S489 Q490:S490 Q491:S491 Q492:S492 Q493:S493 Q494:S494 Q495:S495 Q496:S496 Q497:S497 Q498:S498 Q499:S499 Q500:S500" xr:uid="{FE689F32-F157-410C-9041-3233FE9E307A}"/>
    <dataValidation imeMode="hiragana" allowBlank="1" showInputMessage="1" showErrorMessage="1" sqref="I22:Y22" xr:uid="{FB4E4E40-7B79-41E8-A433-A4EC333917E3}"/>
    <dataValidation type="whole" imeMode="halfAlpha" allowBlank="1" showInputMessage="1" showErrorMessage="1" error="7桁の数字を入力してください" sqref="I20:M20" xr:uid="{5D671E19-EBE7-4AF6-ACA3-3463A111C4BC}">
      <formula1>0</formula1>
      <formula2>9999999</formula2>
    </dataValidation>
    <dataValidation imeMode="fullKatakana" allowBlank="1" showInputMessage="1" showErrorMessage="1" sqref="I24:Y24" xr:uid="{F4E3C8CC-1EEB-466E-B2F9-884CAE3A5FB5}"/>
    <dataValidation imeMode="hiragana" allowBlank="1" showInputMessage="1" showErrorMessage="1" sqref="I26:Y26" xr:uid="{7FE6DFC1-A548-4DA0-A47D-2EB465B8F3DA}"/>
    <dataValidation imeMode="hiragana" allowBlank="1" showInputMessage="1" showErrorMessage="1" sqref="I28:Y28" xr:uid="{ACAB7429-7523-47A8-85F4-A7144D9A450D}"/>
    <dataValidation imeMode="fullKatakana" allowBlank="1" showInputMessage="1" showErrorMessage="1" sqref="I30:Y30" xr:uid="{DBE4A4DE-0D33-43C4-9EEB-B90DA716224F}"/>
    <dataValidation imeMode="hiragana" allowBlank="1" showInputMessage="1" showErrorMessage="1" sqref="I32:Y32" xr:uid="{10EFA1FF-902A-41E5-A25E-9182D5C90B4B}"/>
    <dataValidation imeMode="halfAlpha" allowBlank="1" showInputMessage="1" showErrorMessage="1" sqref="I34:M34" xr:uid="{2E09EF86-0963-40E6-8972-82F34A70EA30}"/>
    <dataValidation imeMode="halfAlpha" allowBlank="1" showInputMessage="1" showErrorMessage="1" sqref="P34" xr:uid="{EE910F32-338C-4C1C-ABFC-CECEA3DB1C2F}"/>
    <dataValidation imeMode="halfAlpha" allowBlank="1" showInputMessage="1" showErrorMessage="1" sqref="I36:M36" xr:uid="{EE8E4DD3-09DC-40F1-894C-D6D742D1F581}"/>
    <dataValidation imeMode="halfAlpha" allowBlank="1" showInputMessage="1" showErrorMessage="1" sqref="I38:Y38" xr:uid="{D936E271-31E5-4FFA-8DB9-A8E32BAB6BF1}"/>
    <dataValidation type="list" imeMode="halfAlpha" allowBlank="1" showInputMessage="1" showErrorMessage="1" error="リストから選択してください" sqref="I40:M40" xr:uid="{EAC0BBAF-1DA7-493D-83DD-C752106B7CE4}">
      <formula1>"一致する,一致しない"</formula1>
    </dataValidation>
    <dataValidation type="list" imeMode="halfAlpha" allowBlank="1" showInputMessage="1" showErrorMessage="1" error="リストから選択してください" sqref="I63:M63" xr:uid="{7CFB8F92-96AE-44A7-97AE-CACACF2453BA}">
      <formula1>"しない,する"</formula1>
    </dataValidation>
    <dataValidation type="whole" imeMode="halfAlpha" allowBlank="1" showInputMessage="1" showErrorMessage="1" error="7桁の数字を入力してください" sqref="I69:M69" xr:uid="{AF12F620-92D1-4054-82A4-F60912939571}">
      <formula1>0</formula1>
      <formula2>9999999</formula2>
    </dataValidation>
    <dataValidation imeMode="hiragana" allowBlank="1" showInputMessage="1" showErrorMessage="1" sqref="I71:Y71" xr:uid="{97922BBF-7B2D-42B1-8457-951A43C6CA52}"/>
    <dataValidation imeMode="fullKatakana" allowBlank="1" showInputMessage="1" showErrorMessage="1" sqref="I73:Y73" xr:uid="{B7C62C3E-04AD-47DC-87CC-50EBCEC66603}"/>
    <dataValidation imeMode="hiragana" allowBlank="1" showInputMessage="1" showErrorMessage="1" sqref="I75:Y75" xr:uid="{93343475-4064-43FE-B131-2E9D0C6F0441}"/>
    <dataValidation imeMode="hiragana" allowBlank="1" showInputMessage="1" showErrorMessage="1" sqref="I77:Y77" xr:uid="{0037E6ED-72EE-4432-962D-16783F8026CD}"/>
    <dataValidation imeMode="fullKatakana" allowBlank="1" showInputMessage="1" showErrorMessage="1" sqref="I79:Y79" xr:uid="{F74FBD3C-6597-4F79-AEBD-5040172B95DF}"/>
    <dataValidation imeMode="hiragana" allowBlank="1" showInputMessage="1" showErrorMessage="1" sqref="I81:Y81" xr:uid="{C64C06B1-0A8E-4716-A074-701294438105}"/>
    <dataValidation imeMode="halfAlpha" allowBlank="1" showInputMessage="1" showErrorMessage="1" sqref="I83:M83" xr:uid="{4ACA1D2B-5772-456A-81EC-79F23E74DDB9}"/>
    <dataValidation imeMode="halfAlpha" allowBlank="1" showInputMessage="1" showErrorMessage="1" sqref="P83" xr:uid="{2D1A0282-D9ED-4DDF-B91E-0E589C6E7742}"/>
    <dataValidation imeMode="halfAlpha" allowBlank="1" showInputMessage="1" showErrorMessage="1" sqref="I85:M85" xr:uid="{587E306A-FE9C-4ABA-ABC4-EC5A36E79A47}"/>
    <dataValidation imeMode="halfAlpha" allowBlank="1" showInputMessage="1" showErrorMessage="1" sqref="I87:Y87" xr:uid="{6C1B700D-018C-4AA0-B78C-B7AEF0C26320}"/>
    <dataValidation imeMode="hiragana" allowBlank="1" showInputMessage="1" showErrorMessage="1" sqref="I112:Y112" xr:uid="{1478375C-2DD7-4A09-AD72-4EDF41E68737}"/>
    <dataValidation imeMode="fullKatakana" allowBlank="1" showInputMessage="1" showErrorMessage="1" sqref="I114:Y114" xr:uid="{DDA3EFF2-9524-4608-B921-1F136FB4362D}"/>
    <dataValidation imeMode="hiragana" allowBlank="1" showInputMessage="1" showErrorMessage="1" sqref="I116:Y116" xr:uid="{46A8E0AC-4C79-451C-A7AB-24B4B2956BFE}"/>
    <dataValidation type="whole" imeMode="halfAlpha" allowBlank="1" showInputMessage="1" showErrorMessage="1" error="7桁の数字を入力してください" sqref="I118:M118" xr:uid="{432DADE8-7761-4980-9FD5-B2FDD8A5A58E}">
      <formula1>0</formula1>
      <formula2>9999999</formula2>
    </dataValidation>
    <dataValidation imeMode="hiragana" allowBlank="1" showInputMessage="1" showErrorMessage="1" sqref="I120:Y120" xr:uid="{47B4D1D3-B123-4F47-89D1-98DA517A4503}"/>
    <dataValidation imeMode="halfAlpha" allowBlank="1" showInputMessage="1" showErrorMessage="1" sqref="I122:M122" xr:uid="{53DD3515-B978-42A6-981D-AB56862F3CD9}"/>
    <dataValidation imeMode="halfAlpha" allowBlank="1" showInputMessage="1" showErrorMessage="1" sqref="P122" xr:uid="{8A5F3A35-05A6-4422-BF16-2A3DB4B61D25}"/>
    <dataValidation imeMode="halfAlpha" allowBlank="1" showInputMessage="1" showErrorMessage="1" sqref="I124:M124" xr:uid="{F014A484-B433-4E3A-9D08-839050C90C2E}"/>
    <dataValidation imeMode="halfAlpha" allowBlank="1" showInputMessage="1" showErrorMessage="1" sqref="I126:Y126" xr:uid="{ADB7B712-5FC6-4709-B5E8-81384366006F}"/>
    <dataValidation type="list" imeMode="halfAlpha" allowBlank="1" showInputMessage="1" showErrorMessage="1" error="リストから選択してください" sqref="I153:M153" xr:uid="{36BBE34F-70A1-4F01-A9D6-4BBA12CEBD48}">
      <formula1>"しない,する"</formula1>
    </dataValidation>
    <dataValidation imeMode="fullKatakana" allowBlank="1" showInputMessage="1" showErrorMessage="1" sqref="I155:Y155" xr:uid="{BF03F107-4BB0-4754-B90D-9DB50DCFF3F2}"/>
    <dataValidation imeMode="hiragana" allowBlank="1" showInputMessage="1" showErrorMessage="1" sqref="I157:Y157" xr:uid="{BE4853F7-13ED-47F1-863F-AF3389C91DC5}"/>
    <dataValidation imeMode="halfAlpha" allowBlank="1" showInputMessage="1" showErrorMessage="1" sqref="I159:M159" xr:uid="{F0167FFD-3F40-4729-8D57-3AD8FC78B1CA}"/>
    <dataValidation type="whole" imeMode="halfAlpha" allowBlank="1" showInputMessage="1" showErrorMessage="1" error="7桁の数字を入力してください" sqref="I161:M161" xr:uid="{85C9D74B-B20F-44A6-86F6-AAC86F6540F1}">
      <formula1>0</formula1>
      <formula2>9999999</formula2>
    </dataValidation>
    <dataValidation imeMode="hiragana" allowBlank="1" showInputMessage="1" showErrorMessage="1" sqref="I163:Y163" xr:uid="{49E07C7E-CBBD-454A-8A6D-8CC0A8BD9191}"/>
    <dataValidation imeMode="halfAlpha" allowBlank="1" showInputMessage="1" showErrorMessage="1" sqref="I165:M165" xr:uid="{A357670A-40A1-4592-A605-DABD408A29D6}"/>
    <dataValidation imeMode="halfAlpha" allowBlank="1" showInputMessage="1" showErrorMessage="1" sqref="I167:M167" xr:uid="{DCD35F99-4640-4A94-9619-38DBA72507FF}"/>
    <dataValidation imeMode="halfAlpha" allowBlank="1" showInputMessage="1" showErrorMessage="1" sqref="I169:Y169" xr:uid="{B398CD15-FCD0-4FB4-B1EA-1A4A3E3E7812}"/>
    <dataValidation type="date" imeMode="halfAlpha" allowBlank="1" showInputMessage="1" showErrorMessage="1" error="有効な日付を入力してください" sqref="I176:M176" xr:uid="{A31898D5-9E10-4ED3-83A6-0848CFF21917}">
      <formula1>92</formula1>
      <formula2>73415</formula2>
    </dataValidation>
    <dataValidation imeMode="hiragana" allowBlank="1" showInputMessage="1" showErrorMessage="1" sqref="I178:M178" xr:uid="{ABF95AA7-A391-41EE-9999-F95F857E6F11}"/>
    <dataValidation allowBlank="1" showInputMessage="1" showErrorMessage="1" sqref="B182 I203:M203 I214:M214 I220:M220 I239:M239 B243 X510:Y510 X511:Y511 X512:Y512 X513:Y513 X514:Y514 X515:Y515 X516:Y516 X517:Y517 X518:Y518 X519:Y519 X520:Y520 X521:Y521 X522:Y522 X523:Y523 X524:Y524 X525:Y525 X526:Y526 X527:Y527 X528:Y528 X529:Y529" xr:uid="{2C08819E-F92D-4515-923F-32232F90C704}"/>
    <dataValidation type="list" imeMode="halfAlpha" allowBlank="1" showInputMessage="1" showErrorMessage="1" error="リストから選択してください" sqref="K183:M183" xr:uid="{AC5BC27F-BC39-457F-B9B8-4619AA7220FD}">
      <formula1>"○,　"</formula1>
    </dataValidation>
    <dataValidation type="list" imeMode="halfAlpha" allowBlank="1" showInputMessage="1" showErrorMessage="1" error="リストから選択してください" sqref="K184:M184" xr:uid="{13B9D1BF-A316-47C3-A461-48B859B2A03C}">
      <formula1>"○,　"</formula1>
    </dataValidation>
    <dataValidation type="list" imeMode="halfAlpha" allowBlank="1" showInputMessage="1" showErrorMessage="1" error="リストから選択してください" sqref="K185:M185" xr:uid="{CA6B1A59-DD38-4E5C-90A7-F3DB1734B8FE}">
      <formula1>"○,　"</formula1>
    </dataValidation>
    <dataValidation type="list" imeMode="halfAlpha" allowBlank="1" showInputMessage="1" showErrorMessage="1" error="リストから選択してください" sqref="K186:M187" xr:uid="{69817BEB-DA31-471D-80AA-91135342B9B8}">
      <formula1>"○,　"</formula1>
    </dataValidation>
    <dataValidation type="whole" imeMode="halfAlpha" allowBlank="1" showInputMessage="1" showErrorMessage="1" error="有効な数字を入力してください" sqref="W186:X186" xr:uid="{6807B1FC-1DD9-44B6-9B01-7BAEB016B366}">
      <formula1>0</formula1>
      <formula2>100</formula2>
    </dataValidation>
    <dataValidation type="whole" imeMode="halfAlpha" allowBlank="1" showInputMessage="1" showErrorMessage="1" error="有効な数字を入力してください" sqref="W187:X187" xr:uid="{809BA9A2-55A0-4552-BC28-FB7D1874F56C}">
      <formula1>0</formula1>
      <formula2>100</formula2>
    </dataValidation>
    <dataValidation type="whole" imeMode="halfAlpha" allowBlank="1" showInputMessage="1" showErrorMessage="1" error="有効な数字を入力してください" sqref="I189:M189" xr:uid="{E4D6374D-6CC3-46FD-817A-5090D0CA0C7D}">
      <formula1>0</formula1>
      <formula2>9999999999</formula2>
    </dataValidation>
    <dataValidation type="date" imeMode="halfAlpha" allowBlank="1" showInputMessage="1" showErrorMessage="1" error="有効な日付を入力してください" sqref="I191:M191" xr:uid="{AD769B36-6601-4DE2-A8FF-7989A3F72550}">
      <formula1>92</formula1>
      <formula2>73415</formula2>
    </dataValidation>
    <dataValidation type="date" imeMode="halfAlpha" allowBlank="1" showInputMessage="1" showErrorMessage="1" error="有効な日付を入力してください" sqref="I193:M193" xr:uid="{A8D0A9EE-C2D2-4DA0-BE71-114D0E752622}">
      <formula1>92</formula1>
      <formula2>73415</formula2>
    </dataValidation>
    <dataValidation type="date" imeMode="halfAlpha" allowBlank="1" showInputMessage="1" showErrorMessage="1" error="有効な日付を入力してください" sqref="I195:M195" xr:uid="{30AFFC17-FB06-4316-85E6-15DD3D410C10}">
      <formula1>92</formula1>
      <formula2>73415</formula2>
    </dataValidation>
    <dataValidation type="date" imeMode="halfAlpha" allowBlank="1" showInputMessage="1" showErrorMessage="1" error="有効な日付を入力してください" sqref="O195:R195" xr:uid="{58A30E08-ABA0-4B00-A422-136930D35B1A}">
      <formula1>92</formula1>
      <formula2>73415</formula2>
    </dataValidation>
    <dataValidation type="date" imeMode="halfAlpha" allowBlank="1" showInputMessage="1" showErrorMessage="1" error="有効な日付を入力してください" sqref="I197:M197" xr:uid="{F701697D-2105-44C4-B239-7EE8FFF608B8}">
      <formula1>92</formula1>
      <formula2>73415</formula2>
    </dataValidation>
    <dataValidation type="whole" imeMode="halfAlpha" allowBlank="1" showInputMessage="1" showErrorMessage="1" error="有効な数字を入力してください" sqref="I200:M200" xr:uid="{10203B2A-C998-4B1E-920F-4A7B90A74C29}">
      <formula1>0</formula1>
      <formula2>9999999999</formula2>
    </dataValidation>
    <dataValidation type="whole" imeMode="halfAlpha" allowBlank="1" showInputMessage="1" showErrorMessage="1" error="有効な数字を入力してください" sqref="I201:M201" xr:uid="{86744744-BB43-4E77-A485-69A69B469435}">
      <formula1>0</formula1>
      <formula2>9999999999</formula2>
    </dataValidation>
    <dataValidation type="whole" imeMode="halfAlpha" allowBlank="1" showInputMessage="1" showErrorMessage="1" error="有効な数字を入力してください" sqref="I202:M202" xr:uid="{AE5EE593-1799-4CE6-8779-8CD179BB6310}">
      <formula1>0</formula1>
      <formula2>9999999999</formula2>
    </dataValidation>
    <dataValidation type="whole" imeMode="halfAlpha" allowBlank="1" showInputMessage="1" showErrorMessage="1" error="有効な数字を入力してください" sqref="I204:M204" xr:uid="{9912CCE6-858F-479F-AA84-5193FF03E91D}">
      <formula1>0</formula1>
      <formula2>9999999999</formula2>
    </dataValidation>
    <dataValidation type="list" imeMode="halfAlpha" allowBlank="1" showInputMessage="1" showErrorMessage="1" error="リストから選択してください" sqref="I206:M206" xr:uid="{44F6099B-558F-46AD-9534-24BC006FCD22}">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CB15954E-CFA3-4567-9CFA-D2E5F4A1F8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42E559A6-ED7D-4F35-8DE8-98C703E3A7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BBBB33FF-E503-4692-AC8B-F373E9DF48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1E10D1FE-C661-4F0A-A90E-1BC3064A9E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9D437BBD-DCA5-40E4-9591-28DE9A7348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638A57BC-05E3-4D67-8460-1BD3E0E99F24}">
      <formula1>-9999999999</formula1>
      <formula2>9999999999</formula2>
    </dataValidation>
    <dataValidation type="date" imeMode="halfAlpha" allowBlank="1" showInputMessage="1" showErrorMessage="1" error="有効な日付を入力してください" sqref="E231:I231" xr:uid="{E8DBE313-060A-4DE9-A5F7-10E52BDDA6EF}">
      <formula1>92</formula1>
      <formula2>73415</formula2>
    </dataValidation>
    <dataValidation type="date" imeMode="halfAlpha" allowBlank="1" showInputMessage="1" showErrorMessage="1" error="有効な日付を入力してください" sqref="E232:I232" xr:uid="{6DF8D261-CD04-40CE-AC96-E832599C483F}">
      <formula1>92</formula1>
      <formula2>73415</formula2>
    </dataValidation>
    <dataValidation type="date" imeMode="halfAlpha" allowBlank="1" showInputMessage="1" showErrorMessage="1" error="有効な日付を入力してください" sqref="K231:N231" xr:uid="{B4F51E7A-67F9-4935-B33A-35073B2A8CC7}">
      <formula1>92</formula1>
      <formula2>73415</formula2>
    </dataValidation>
    <dataValidation type="date" imeMode="halfAlpha" allowBlank="1" showInputMessage="1" showErrorMessage="1" error="有効な日付を入力してください" sqref="K232:N232" xr:uid="{CB0BF5B2-EB76-47C2-B2A4-947AF5B70A6F}">
      <formula1>92</formula1>
      <formula2>73415</formula2>
    </dataValidation>
    <dataValidation type="date" imeMode="halfAlpha" allowBlank="1" showInputMessage="1" showErrorMessage="1" error="有効な日付を入力してください" sqref="P231:R231" xr:uid="{0D667CF2-89C3-4699-BC8D-A7EA41E5AA2E}">
      <formula1>92</formula1>
      <formula2>73415</formula2>
    </dataValidation>
    <dataValidation type="date" imeMode="halfAlpha" allowBlank="1" showInputMessage="1" showErrorMessage="1" error="有効な日付を入力してください" sqref="P232:R232" xr:uid="{CDDE44C3-DC3D-4906-AC19-7E211747F327}">
      <formula1>92</formula1>
      <formula2>73415</formula2>
    </dataValidation>
    <dataValidation type="date" imeMode="halfAlpha" allowBlank="1" showInputMessage="1" showErrorMessage="1" error="有効な日付を入力してください" sqref="T231" xr:uid="{6398D306-DEB2-4E5A-966E-D9ED4E51D857}">
      <formula1>92</formula1>
      <formula2>73415</formula2>
    </dataValidation>
    <dataValidation type="date" imeMode="halfAlpha" allowBlank="1" showInputMessage="1" showErrorMessage="1" error="有効な日付を入力してください" sqref="T232" xr:uid="{4CC54035-F520-4835-90F4-A80ED4014EF2}">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15053DC7-530F-4CB8-B96E-86AF2B869B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0B9BD659-66B5-4599-A612-5F2CF31DAB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83642097-224D-4571-9DC7-3B2751A11A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6869BC2F-C95A-4756-9073-D550664BBF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AB6DFAB6-7600-49AA-985F-8389BDE534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4F3A4A52-FFCA-4CC2-A32E-FF564D2EF5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4BFA4BCF-7F40-4134-ABAD-2A4476FA1A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80CB546F-8828-46E2-A121-E0C8193599E4}">
      <formula1>-9999999999</formula1>
      <formula2>9999999999</formula2>
    </dataValidation>
    <dataValidation type="list" imeMode="halfAlpha" allowBlank="1" showInputMessage="1" showErrorMessage="1" error="リストから選択してください" sqref="N244" xr:uid="{D33ADE89-810B-44F9-895B-DA3A7352DB6C}">
      <formula1>"○,　"</formula1>
    </dataValidation>
    <dataValidation type="list" imeMode="halfAlpha" allowBlank="1" showInputMessage="1" showErrorMessage="1" error="リストから選択してください" sqref="N245" xr:uid="{B4A8EF5C-F68D-4043-AB26-47623944B0FC}">
      <formula1>"○,　"</formula1>
    </dataValidation>
    <dataValidation type="list" imeMode="halfAlpha" allowBlank="1" showInputMessage="1" showErrorMessage="1" error="リストから選択してください" sqref="N246" xr:uid="{130B6CDC-701E-45EE-AD5E-C6BC5D3232F1}">
      <formula1>"○,　"</formula1>
    </dataValidation>
    <dataValidation type="list" imeMode="halfAlpha" allowBlank="1" showInputMessage="1" showErrorMessage="1" error="リストから選択してください" sqref="N247" xr:uid="{F306880D-3B64-40FB-96B5-E24352939F32}">
      <formula1>"○,　"</formula1>
    </dataValidation>
    <dataValidation type="list" imeMode="halfAlpha" allowBlank="1" showInputMessage="1" showErrorMessage="1" error="リストから選択してください" sqref="N248" xr:uid="{0EE5F210-69AD-46BF-AD26-B6185B91031F}">
      <formula1>"○,　"</formula1>
    </dataValidation>
    <dataValidation type="list" imeMode="halfAlpha" allowBlank="1" showInputMessage="1" showErrorMessage="1" error="リストから選択してください" sqref="N249" xr:uid="{0AEA3816-7F81-40F8-89EE-CB41E7903A79}">
      <formula1>"○,　"</formula1>
    </dataValidation>
    <dataValidation type="list" imeMode="halfAlpha" allowBlank="1" showInputMessage="1" showErrorMessage="1" error="リストから選択してください" sqref="N250" xr:uid="{7ACF29AD-F9C0-46A1-9646-D3B6D4E18CBA}">
      <formula1>"○,　"</formula1>
    </dataValidation>
    <dataValidation type="list" imeMode="halfAlpha" allowBlank="1" showInputMessage="1" showErrorMessage="1" error="リストから選択してください" sqref="N251" xr:uid="{92E48E90-C30B-4D5B-B113-8E6FA08EEF3A}">
      <formula1>"○,　"</formula1>
    </dataValidation>
    <dataValidation type="list" imeMode="halfAlpha" allowBlank="1" showInputMessage="1" showErrorMessage="1" error="リストから選択してください" sqref="N252" xr:uid="{17ADE502-7821-4D77-ACC7-DEB224697D53}">
      <formula1>"○,　"</formula1>
    </dataValidation>
    <dataValidation type="list" imeMode="halfAlpha" allowBlank="1" showInputMessage="1" showErrorMessage="1" error="リストから選択してください" sqref="N253" xr:uid="{B395FA0E-8686-47AD-87C0-1852F73B7AE5}">
      <formula1>"○,　"</formula1>
    </dataValidation>
    <dataValidation type="list" imeMode="halfAlpha" allowBlank="1" showInputMessage="1" showErrorMessage="1" error="リストから選択してください" sqref="N254" xr:uid="{71CE110F-4231-40E6-B625-CDD8FE9CDEB3}">
      <formula1>"○,　"</formula1>
    </dataValidation>
    <dataValidation type="list" imeMode="halfAlpha" allowBlank="1" showInputMessage="1" showErrorMessage="1" error="リストから選択してください" sqref="N255" xr:uid="{2EA64A70-D47E-4B1A-AAFA-5D17C471FD61}">
      <formula1>"○,　"</formula1>
    </dataValidation>
    <dataValidation type="list" imeMode="halfAlpha" allowBlank="1" showInputMessage="1" showErrorMessage="1" error="リストから選択してください" sqref="N256" xr:uid="{F4A85367-49F1-4A88-8994-C46EB5815D38}">
      <formula1>"○,　"</formula1>
    </dataValidation>
    <dataValidation type="list" imeMode="halfAlpha" allowBlank="1" showInputMessage="1" showErrorMessage="1" error="リストから選択してください" sqref="N257" xr:uid="{0390F3BD-2B90-40C6-B0B4-E717D7E9FF59}">
      <formula1>"○,　"</formula1>
    </dataValidation>
    <dataValidation type="list" imeMode="halfAlpha" allowBlank="1" showInputMessage="1" showErrorMessage="1" error="リストから選択してください" sqref="N258" xr:uid="{9E07E6F3-C2B9-4D3A-9C2A-DB5736B11987}">
      <formula1>"○,　"</formula1>
    </dataValidation>
    <dataValidation type="list" imeMode="halfAlpha" allowBlank="1" showInputMessage="1" showErrorMessage="1" error="リストから選択してください" sqref="N259" xr:uid="{290A8C34-DB10-42F2-9FD6-4F8371E212A6}">
      <formula1>"○,　"</formula1>
    </dataValidation>
    <dataValidation type="list" imeMode="halfAlpha" allowBlank="1" showInputMessage="1" showErrorMessage="1" error="リストから選択してください" sqref="N260" xr:uid="{08B8668F-24E5-4EED-BE2A-3CAFCEFDBAED}">
      <formula1>"○,　"</formula1>
    </dataValidation>
    <dataValidation type="list" imeMode="halfAlpha" allowBlank="1" showInputMessage="1" showErrorMessage="1" error="リストから選択してください" sqref="N261" xr:uid="{7D271123-F4B4-4E64-A35D-AD4A34974A8D}">
      <formula1>"○,　"</formula1>
    </dataValidation>
    <dataValidation type="list" imeMode="halfAlpha" allowBlank="1" showInputMessage="1" showErrorMessage="1" error="リストから選択してください" sqref="N262" xr:uid="{E24C91F3-7B9D-4420-88BE-7937ED45CFB4}">
      <formula1>"○,　"</formula1>
    </dataValidation>
    <dataValidation type="list" imeMode="halfAlpha" allowBlank="1" showInputMessage="1" showErrorMessage="1" error="リストから選択してください" sqref="N263" xr:uid="{7445E4AF-7332-452B-9371-7DAD2B432EAA}">
      <formula1>"○,　"</formula1>
    </dataValidation>
    <dataValidation type="list" imeMode="halfAlpha" allowBlank="1" showInputMessage="1" showErrorMessage="1" error="リストから選択してください" sqref="N264" xr:uid="{F505D6DB-96F8-4F57-B643-0FB43244175E}">
      <formula1>"○,　"</formula1>
    </dataValidation>
    <dataValidation type="list" imeMode="halfAlpha" allowBlank="1" showInputMessage="1" showErrorMessage="1" error="リストから選択してください" sqref="N265" xr:uid="{9CA05AAD-F552-4D71-933F-4F21DCBF5D07}">
      <formula1>"○,　"</formula1>
    </dataValidation>
    <dataValidation type="list" imeMode="halfAlpha" allowBlank="1" showInputMessage="1" showErrorMessage="1" error="リストから選択してください" sqref="N266" xr:uid="{3D9B5F6B-1E1B-4436-A4DB-EA80BB929AA8}">
      <formula1>"○,　"</formula1>
    </dataValidation>
    <dataValidation type="list" imeMode="halfAlpha" allowBlank="1" showInputMessage="1" showErrorMessage="1" error="リストから選択してください" sqref="N267" xr:uid="{A0C91978-8375-4D77-BDF2-574D89010B3F}">
      <formula1>"○,　"</formula1>
    </dataValidation>
    <dataValidation type="list" imeMode="halfAlpha" allowBlank="1" showInputMessage="1" showErrorMessage="1" error="リストから選択してください" sqref="N268" xr:uid="{FD03B27E-1626-4BB1-9CD9-445040F40B58}">
      <formula1>"○,　"</formula1>
    </dataValidation>
    <dataValidation type="list" imeMode="halfAlpha" allowBlank="1" showInputMessage="1" showErrorMessage="1" error="リストから選択してください" sqref="N269" xr:uid="{B72982A8-2A0D-4437-9CCC-028699405624}">
      <formula1>"○,　"</formula1>
    </dataValidation>
    <dataValidation type="list" imeMode="halfAlpha" allowBlank="1" showInputMessage="1" showErrorMessage="1" error="リストから選択してください" sqref="N270" xr:uid="{C98E7048-B17E-4FBC-BD90-8B7A1C10A56B}">
      <formula1>"○,　"</formula1>
    </dataValidation>
    <dataValidation type="list" imeMode="halfAlpha" allowBlank="1" showInputMessage="1" showErrorMessage="1" error="リストから選択してください" sqref="N271" xr:uid="{7503FB55-CEC7-4BBA-B328-2733629C75B5}">
      <formula1>"○,　"</formula1>
    </dataValidation>
    <dataValidation type="list" imeMode="halfAlpha" allowBlank="1" showInputMessage="1" showErrorMessage="1" error="リストから選択してください" sqref="N272" xr:uid="{F46889EC-2155-425B-BE18-C4067CB02D8F}">
      <formula1>"○,　"</formula1>
    </dataValidation>
    <dataValidation type="list" imeMode="halfAlpha" allowBlank="1" showInputMessage="1" showErrorMessage="1" error="リストから選択してください" sqref="N273" xr:uid="{2F072842-586D-4B37-A62E-45327634FF2A}">
      <formula1>"○,　"</formula1>
    </dataValidation>
    <dataValidation type="list" imeMode="halfAlpha" allowBlank="1" showInputMessage="1" showErrorMessage="1" error="リストから選択してください" sqref="N274" xr:uid="{9D1809D6-B383-4D22-8FCD-3B9467CB7A09}">
      <formula1>"○,　"</formula1>
    </dataValidation>
    <dataValidation type="list" imeMode="halfAlpha" allowBlank="1" showInputMessage="1" showErrorMessage="1" error="リストから選択してください" sqref="N275" xr:uid="{939253F2-DDE7-4082-9E3D-07C8F87CCB5B}">
      <formula1>"○,　"</formula1>
    </dataValidation>
    <dataValidation type="list" imeMode="halfAlpha" allowBlank="1" showInputMessage="1" showErrorMessage="1" error="リストから選択してください" sqref="N276" xr:uid="{2C35304E-6FCE-4018-BC93-414A09B28D6E}">
      <formula1>"○,　"</formula1>
    </dataValidation>
    <dataValidation type="list" imeMode="halfAlpha" allowBlank="1" showInputMessage="1" showErrorMessage="1" error="リストから選択してください" sqref="N277" xr:uid="{DBE82B29-69B4-43E1-B9DA-9083DF778EA9}">
      <formula1>"○,　"</formula1>
    </dataValidation>
    <dataValidation type="list" imeMode="halfAlpha" allowBlank="1" showInputMessage="1" showErrorMessage="1" error="リストから選択してください" sqref="N278" xr:uid="{1BADCCE6-34D4-43FE-A527-B3E4845797DB}">
      <formula1>"○,　"</formula1>
    </dataValidation>
    <dataValidation type="list" imeMode="halfAlpha" allowBlank="1" showInputMessage="1" showErrorMessage="1" error="リストから選択してください" sqref="N279" xr:uid="{A669EB70-5E75-4BEB-BFBA-37BEC2DCB7EC}">
      <formula1>"○,　"</formula1>
    </dataValidation>
    <dataValidation type="list" imeMode="halfAlpha" allowBlank="1" showInputMessage="1" showErrorMessage="1" error="リストから選択してください" sqref="N280" xr:uid="{B2CD5958-675D-436F-A2DC-582FC89E002E}">
      <formula1>"○,　"</formula1>
    </dataValidation>
    <dataValidation type="list" imeMode="halfAlpha" allowBlank="1" showInputMessage="1" showErrorMessage="1" error="リストから選択してください" sqref="N281" xr:uid="{CC650E7C-B1CE-41D2-889B-2731D2CAA3B7}">
      <formula1>"○,　"</formula1>
    </dataValidation>
    <dataValidation type="list" imeMode="halfAlpha" allowBlank="1" showInputMessage="1" showErrorMessage="1" error="リストから選択してください" sqref="N282" xr:uid="{BAA94D31-933D-49BB-B92B-4AD643B73A13}">
      <formula1>"○,　"</formula1>
    </dataValidation>
    <dataValidation type="list" imeMode="halfAlpha" allowBlank="1" showInputMessage="1" showErrorMessage="1" error="リストから選択してください" sqref="N283" xr:uid="{B1559593-F59A-438A-B690-E26C2A33E361}">
      <formula1>"○,　"</formula1>
    </dataValidation>
    <dataValidation type="list" imeMode="halfAlpha" allowBlank="1" showInputMessage="1" showErrorMessage="1" error="リストから選択してください" sqref="N284" xr:uid="{DFCFC380-E4A7-4911-98CC-26CB344184DF}">
      <formula1>"○,　"</formula1>
    </dataValidation>
    <dataValidation type="list" imeMode="halfAlpha" allowBlank="1" showInputMessage="1" showErrorMessage="1" error="リストから選択してください" sqref="N285" xr:uid="{3BB33A51-307A-452F-818C-52BD6FAAAAB0}">
      <formula1>"○,　"</formula1>
    </dataValidation>
    <dataValidation type="list" imeMode="halfAlpha" allowBlank="1" showInputMessage="1" showErrorMessage="1" error="リストから選択してください" sqref="N286" xr:uid="{B3F5C9A5-D2E0-4879-87FF-ECC4CEF644BB}">
      <formula1>"○,　"</formula1>
    </dataValidation>
    <dataValidation type="list" imeMode="halfAlpha" allowBlank="1" showInputMessage="1" showErrorMessage="1" error="リストから選択してください" sqref="N287" xr:uid="{25CD04A9-968A-4006-910C-CC38E3E540D2}">
      <formula1>"○,　"</formula1>
    </dataValidation>
    <dataValidation type="list" imeMode="halfAlpha" allowBlank="1" showInputMessage="1" showErrorMessage="1" error="リストから選択してください" sqref="N288" xr:uid="{5B9C37AB-DCAA-4411-9443-E4C099A7DF5E}">
      <formula1>"○,　"</formula1>
    </dataValidation>
    <dataValidation type="list" imeMode="halfAlpha" allowBlank="1" showInputMessage="1" showErrorMessage="1" error="リストから選択してください" sqref="N289" xr:uid="{220DC9D7-6434-43B6-90E2-219BDD3F845A}">
      <formula1>"○,　"</formula1>
    </dataValidation>
    <dataValidation type="list" imeMode="halfAlpha" allowBlank="1" showInputMessage="1" showErrorMessage="1" error="リストから選択してください" sqref="N290" xr:uid="{A1A67630-AF76-41CC-A5BD-E47E81B14618}">
      <formula1>"○,　"</formula1>
    </dataValidation>
    <dataValidation type="list" imeMode="halfAlpha" allowBlank="1" showInputMessage="1" showErrorMessage="1" error="リストから選択してください" sqref="N291" xr:uid="{8D2C7CF6-67E0-478A-8F96-3A1EF22A31AB}">
      <formula1>"○,　"</formula1>
    </dataValidation>
    <dataValidation type="list" imeMode="halfAlpha" allowBlank="1" showInputMessage="1" showErrorMessage="1" error="リストから選択してください" sqref="N292" xr:uid="{2CC70D18-9CCC-4C86-8AAD-DAA29C06362B}">
      <formula1>"○,　"</formula1>
    </dataValidation>
    <dataValidation type="list" imeMode="halfAlpha" allowBlank="1" showInputMessage="1" showErrorMessage="1" error="リストから選択してください" sqref="N293" xr:uid="{06C90496-290C-4452-BF27-242E5D43864B}">
      <formula1>"○,　"</formula1>
    </dataValidation>
    <dataValidation type="list" imeMode="halfAlpha" allowBlank="1" showInputMessage="1" showErrorMessage="1" error="リストから選択してください" sqref="N294" xr:uid="{BF74635B-97A7-446C-A038-8848B7278918}">
      <formula1>"○,　"</formula1>
    </dataValidation>
    <dataValidation type="list" imeMode="halfAlpha" allowBlank="1" showInputMessage="1" showErrorMessage="1" error="リストから選択してください" sqref="N295" xr:uid="{5C21E5A7-967A-4FEC-A5F4-6DB62F3C5D8C}">
      <formula1>"○,　"</formula1>
    </dataValidation>
    <dataValidation type="list" imeMode="halfAlpha" allowBlank="1" showInputMessage="1" showErrorMessage="1" error="リストから選択してください" sqref="N296" xr:uid="{687D5AB9-B6DF-4E09-B076-D868DB8E8990}">
      <formula1>"○,　"</formula1>
    </dataValidation>
    <dataValidation type="list" imeMode="halfAlpha" allowBlank="1" showInputMessage="1" showErrorMessage="1" error="リストから選択してください" sqref="N297" xr:uid="{2E907EEC-0C28-4EAC-92FB-789ACF0668B3}">
      <formula1>"○,　"</formula1>
    </dataValidation>
    <dataValidation type="list" imeMode="halfAlpha" allowBlank="1" showInputMessage="1" showErrorMessage="1" error="リストから選択してください" sqref="N298" xr:uid="{C7381C60-48A1-4B33-A835-4503A94933DC}">
      <formula1>"○,　"</formula1>
    </dataValidation>
    <dataValidation type="list" imeMode="halfAlpha" allowBlank="1" showInputMessage="1" showErrorMessage="1" error="リストから選択してください" sqref="N299" xr:uid="{4D4FE131-F55B-45DE-8107-821CCACE21B6}">
      <formula1>"○,　"</formula1>
    </dataValidation>
    <dataValidation type="list" imeMode="halfAlpha" allowBlank="1" showInputMessage="1" showErrorMessage="1" error="リストから選択してください" sqref="N300" xr:uid="{E1136F77-EBC7-415D-8946-A6A7C5FE3066}">
      <formula1>"○,　"</formula1>
    </dataValidation>
    <dataValidation type="list" imeMode="halfAlpha" allowBlank="1" showInputMessage="1" showErrorMessage="1" error="リストから選択してください" sqref="N301" xr:uid="{5AEA112F-7EBE-448D-AA34-F51236E4686B}">
      <formula1>"○,　"</formula1>
    </dataValidation>
    <dataValidation type="list" imeMode="halfAlpha" allowBlank="1" showInputMessage="1" showErrorMessage="1" error="リストから選択してください" sqref="N302" xr:uid="{DA0276B5-CD08-4BFA-8A0A-534FC7CC886C}">
      <formula1>"○,　"</formula1>
    </dataValidation>
    <dataValidation type="list" imeMode="halfAlpha" allowBlank="1" showInputMessage="1" showErrorMessage="1" error="リストから選択してください" sqref="N303" xr:uid="{C1BFB525-22FF-49E5-8CD9-185B4EE66A03}">
      <formula1>"○,　"</formula1>
    </dataValidation>
    <dataValidation type="list" imeMode="halfAlpha" allowBlank="1" showInputMessage="1" showErrorMessage="1" error="リストから選択してください" sqref="N304" xr:uid="{A0FB14E8-BB0B-43D3-A4D2-A0A0580A45B6}">
      <formula1>"○,　"</formula1>
    </dataValidation>
    <dataValidation type="list" imeMode="halfAlpha" allowBlank="1" showInputMessage="1" showErrorMessage="1" error="リストから選択してください" sqref="N305" xr:uid="{30D23374-E36A-4902-85C0-3D6A91EAE91C}">
      <formula1>"○,　"</formula1>
    </dataValidation>
    <dataValidation type="list" imeMode="halfAlpha" allowBlank="1" showInputMessage="1" showErrorMessage="1" error="リストから選択してください" sqref="N306" xr:uid="{B3AC0624-AA08-484C-9FB6-7BB814D8D7FD}">
      <formula1>"○,　"</formula1>
    </dataValidation>
    <dataValidation type="list" imeMode="halfAlpha" allowBlank="1" showInputMessage="1" showErrorMessage="1" error="リストから選択してください" sqref="N307" xr:uid="{BC953288-A89B-4D1E-9280-851DA5FD2EB7}">
      <formula1>"○,　"</formula1>
    </dataValidation>
    <dataValidation type="list" imeMode="halfAlpha" allowBlank="1" showInputMessage="1" showErrorMessage="1" error="リストから選択してください" sqref="N308" xr:uid="{A38ED15D-A016-428C-AFFD-5EB5743E48E1}">
      <formula1>"○,　"</formula1>
    </dataValidation>
    <dataValidation type="list" imeMode="halfAlpha" allowBlank="1" showInputMessage="1" showErrorMessage="1" error="リストから選択してください" sqref="N309" xr:uid="{840493AA-5E31-44AC-ACA1-EAFC88CFEA81}">
      <formula1>"○,　"</formula1>
    </dataValidation>
    <dataValidation type="list" imeMode="halfAlpha" allowBlank="1" showInputMessage="1" showErrorMessage="1" error="リストから選択してください" sqref="N310" xr:uid="{641A449C-77EF-4F22-8C63-A61C2AB66E85}">
      <formula1>"○,　"</formula1>
    </dataValidation>
    <dataValidation type="list" imeMode="halfAlpha" allowBlank="1" showInputMessage="1" showErrorMessage="1" error="リストから選択してください" sqref="N311" xr:uid="{38228EB8-2E8E-4BB8-8EBB-D6F1B8E80926}">
      <formula1>"○,　"</formula1>
    </dataValidation>
    <dataValidation type="list" imeMode="halfAlpha" allowBlank="1" showInputMessage="1" showErrorMessage="1" error="リストから選択してください" sqref="N312" xr:uid="{B28AF679-06EC-4710-A465-073AC68883BE}">
      <formula1>"○,　"</formula1>
    </dataValidation>
    <dataValidation type="list" imeMode="halfAlpha" allowBlank="1" showInputMessage="1" showErrorMessage="1" error="リストから選択してください" sqref="N313" xr:uid="{CAE6BCA3-5E47-4A18-AEF2-DBE09025E0DF}">
      <formula1>"○,　"</formula1>
    </dataValidation>
    <dataValidation type="list" imeMode="halfAlpha" allowBlank="1" showInputMessage="1" showErrorMessage="1" error="リストから選択してください" sqref="N314" xr:uid="{CCE8680A-F2CA-44DB-B9D4-6FDABD24E5C0}">
      <formula1>"○,　"</formula1>
    </dataValidation>
    <dataValidation type="list" imeMode="halfAlpha" allowBlank="1" showInputMessage="1" showErrorMessage="1" error="リストから選択してください" sqref="N315" xr:uid="{54CD1D58-179B-43C6-BB57-A731CCC97CB0}">
      <formula1>"○,　"</formula1>
    </dataValidation>
    <dataValidation type="list" imeMode="halfAlpha" allowBlank="1" showInputMessage="1" showErrorMessage="1" error="リストから選択してください" sqref="N316" xr:uid="{BDAE3278-DB04-4235-88EB-90D7583413F7}">
      <formula1>"○,　"</formula1>
    </dataValidation>
    <dataValidation type="list" imeMode="halfAlpha" allowBlank="1" showInputMessage="1" showErrorMessage="1" error="リストから選択してください" sqref="N317" xr:uid="{21A04992-8F7B-465B-857E-6C541BD310CC}">
      <formula1>"○,　"</formula1>
    </dataValidation>
    <dataValidation type="list" imeMode="halfAlpha" allowBlank="1" showInputMessage="1" showErrorMessage="1" error="リストから選択してください" sqref="N318" xr:uid="{11751C61-5735-4EF4-B852-E91DAC5EF3B7}">
      <formula1>"○,　"</formula1>
    </dataValidation>
    <dataValidation type="list" imeMode="halfAlpha" allowBlank="1" showInputMessage="1" showErrorMessage="1" error="リストから選択してください" sqref="N319" xr:uid="{83EDB6C0-C8B0-4A93-89ED-940FE537DB54}">
      <formula1>"○,　"</formula1>
    </dataValidation>
    <dataValidation type="list" imeMode="halfAlpha" allowBlank="1" showInputMessage="1" showErrorMessage="1" error="リストから選択してください" sqref="N320" xr:uid="{45B3E98D-DDAA-4D99-A4A2-4E120CD446DA}">
      <formula1>"○,　"</formula1>
    </dataValidation>
    <dataValidation type="list" imeMode="halfAlpha" allowBlank="1" showInputMessage="1" showErrorMessage="1" error="リストから選択してください" sqref="N321" xr:uid="{707CAF4C-8EA6-4C64-BEDC-6650F77ECD3C}">
      <formula1>"○,　"</formula1>
    </dataValidation>
    <dataValidation type="list" imeMode="halfAlpha" allowBlank="1" showInputMessage="1" showErrorMessage="1" error="リストから選択してください" sqref="N322" xr:uid="{D39EA817-6B86-4419-8D72-158C39CD396A}">
      <formula1>"○,　"</formula1>
    </dataValidation>
    <dataValidation type="list" imeMode="halfAlpha" allowBlank="1" showInputMessage="1" showErrorMessage="1" error="リストから選択してください" sqref="N323" xr:uid="{70850999-7798-4DB0-B36B-DB99CE53E28B}">
      <formula1>"○,　"</formula1>
    </dataValidation>
    <dataValidation type="list" imeMode="halfAlpha" allowBlank="1" showInputMessage="1" showErrorMessage="1" error="リストから選択してください" sqref="N324" xr:uid="{7F43DB09-0674-406A-8073-4A63BF552C09}">
      <formula1>"○,　"</formula1>
    </dataValidation>
    <dataValidation type="list" imeMode="halfAlpha" allowBlank="1" showInputMessage="1" showErrorMessage="1" error="リストから選択してください" sqref="N325" xr:uid="{DDE6210A-B5B0-4832-949D-65BCDE56C281}">
      <formula1>"○,　"</formula1>
    </dataValidation>
    <dataValidation type="list" imeMode="halfAlpha" allowBlank="1" showInputMessage="1" showErrorMessage="1" error="リストから選択してください" sqref="N326" xr:uid="{287A1072-774E-4904-8BB4-F5A80873270C}">
      <formula1>"○,　"</formula1>
    </dataValidation>
    <dataValidation type="list" imeMode="halfAlpha" allowBlank="1" showInputMessage="1" showErrorMessage="1" error="リストから選択してください" sqref="N327" xr:uid="{1CB13EA5-35DD-43FF-8FBE-27389173AAC4}">
      <formula1>"○,　"</formula1>
    </dataValidation>
    <dataValidation type="list" imeMode="halfAlpha" allowBlank="1" showInputMessage="1" showErrorMessage="1" error="リストから選択してください" sqref="N328" xr:uid="{4D01669C-828E-43A5-B02A-03C157595B36}">
      <formula1>"○,　"</formula1>
    </dataValidation>
    <dataValidation type="list" imeMode="halfAlpha" allowBlank="1" showInputMessage="1" showErrorMessage="1" error="リストから選択してください" sqref="N329" xr:uid="{3108FF43-2C3C-4801-951C-3BCDE370ED18}">
      <formula1>"○,　"</formula1>
    </dataValidation>
    <dataValidation type="list" imeMode="halfAlpha" allowBlank="1" showInputMessage="1" showErrorMessage="1" error="リストから選択してください" sqref="N330" xr:uid="{C50A874A-06BF-4EFC-9C21-45D942E0BBF5}">
      <formula1>"○,　"</formula1>
    </dataValidation>
    <dataValidation type="list" imeMode="halfAlpha" allowBlank="1" showInputMessage="1" showErrorMessage="1" error="リストから選択してください" sqref="N331" xr:uid="{B90A9D60-7286-4D2A-A826-BCB8A2641493}">
      <formula1>"○,　"</formula1>
    </dataValidation>
    <dataValidation type="list" imeMode="halfAlpha" allowBlank="1" showInputMessage="1" showErrorMessage="1" error="リストから選択してください" sqref="N332" xr:uid="{67BF5748-2BA7-4B9A-96E1-DBAB199D05AE}">
      <formula1>"○,　"</formula1>
    </dataValidation>
    <dataValidation type="list" imeMode="halfAlpha" allowBlank="1" showInputMessage="1" showErrorMessage="1" error="リストから選択してください" sqref="N333" xr:uid="{AC275CF5-748C-48A2-A44A-651389FD3D13}">
      <formula1>"○,　"</formula1>
    </dataValidation>
    <dataValidation type="list" imeMode="halfAlpha" allowBlank="1" showInputMessage="1" showErrorMessage="1" error="リストから選択してください" sqref="N334" xr:uid="{65A22974-71C4-484E-A9E3-C2FD2464606C}">
      <formula1>"○,　"</formula1>
    </dataValidation>
    <dataValidation type="list" imeMode="halfAlpha" allowBlank="1" showInputMessage="1" showErrorMessage="1" error="リストから選択してください" sqref="N335" xr:uid="{EBACA7DF-3785-4C7F-B243-A70F529DD9A8}">
      <formula1>"○,　"</formula1>
    </dataValidation>
    <dataValidation type="list" imeMode="halfAlpha" allowBlank="1" showInputMessage="1" showErrorMessage="1" error="リストから選択してください" sqref="N336" xr:uid="{59D0C85A-B3C3-4543-BE50-651F62D8E60E}">
      <formula1>"○,　"</formula1>
    </dataValidation>
    <dataValidation type="list" imeMode="halfAlpha" allowBlank="1" showInputMessage="1" showErrorMessage="1" error="リストから選択してください" sqref="N337" xr:uid="{0FBE9666-3BAD-4F77-A15A-0888796984AB}">
      <formula1>"○,　"</formula1>
    </dataValidation>
    <dataValidation type="list" imeMode="halfAlpha" allowBlank="1" showInputMessage="1" showErrorMessage="1" error="リストから選択してください" sqref="N338" xr:uid="{AE416358-3119-455D-BFD3-209517520FA8}">
      <formula1>"○,　"</formula1>
    </dataValidation>
    <dataValidation type="list" imeMode="halfAlpha" allowBlank="1" showInputMessage="1" showErrorMessage="1" error="リストから選択してください" sqref="N339" xr:uid="{327894BB-8A2A-4101-9A8B-9CB19A4AF699}">
      <formula1>"○,　"</formula1>
    </dataValidation>
    <dataValidation type="list" imeMode="halfAlpha" allowBlank="1" showInputMessage="1" showErrorMessage="1" error="リストから選択してください" sqref="N340" xr:uid="{445EE11A-492E-4EDF-A442-3318C1303E74}">
      <formula1>"○,　"</formula1>
    </dataValidation>
    <dataValidation type="list" imeMode="halfAlpha" allowBlank="1" showInputMessage="1" showErrorMessage="1" error="リストから選択してください" sqref="N341" xr:uid="{6777E70F-2E31-40EB-B926-4702E0D96404}">
      <formula1>"○,　"</formula1>
    </dataValidation>
    <dataValidation type="list" imeMode="halfAlpha" allowBlank="1" showInputMessage="1" showErrorMessage="1" error="リストから選択してください" sqref="N342" xr:uid="{76F42EA5-F512-4076-A995-F62891B58C9F}">
      <formula1>"○,　"</formula1>
    </dataValidation>
    <dataValidation type="list" imeMode="halfAlpha" allowBlank="1" showInputMessage="1" showErrorMessage="1" error="リストから選択してください" sqref="N343" xr:uid="{3BB4E802-43D3-4B03-BD17-3EB85DAD6A23}">
      <formula1>"○,　"</formula1>
    </dataValidation>
    <dataValidation type="list" imeMode="halfAlpha" allowBlank="1" showInputMessage="1" showErrorMessage="1" error="リストから選択してください" sqref="N344" xr:uid="{10875DC7-4A83-4764-90B0-CC6CC067A047}">
      <formula1>"○,　"</formula1>
    </dataValidation>
    <dataValidation type="list" imeMode="halfAlpha" allowBlank="1" showInputMessage="1" showErrorMessage="1" error="リストから選択してください" sqref="N345" xr:uid="{297199DC-669C-43F9-A66F-5FD76E9062D0}">
      <formula1>"○,　"</formula1>
    </dataValidation>
    <dataValidation type="list" imeMode="halfAlpha" allowBlank="1" showInputMessage="1" showErrorMessage="1" error="リストから選択してください" sqref="N346" xr:uid="{7488D621-78D3-4550-A314-5E0C9684129E}">
      <formula1>"○,　"</formula1>
    </dataValidation>
    <dataValidation type="list" imeMode="halfAlpha" allowBlank="1" showInputMessage="1" showErrorMessage="1" error="リストから選択してください" sqref="N347" xr:uid="{EC466402-B81A-4673-9704-7F6A089D148D}">
      <formula1>"○,　"</formula1>
    </dataValidation>
    <dataValidation type="list" imeMode="halfAlpha" allowBlank="1" showInputMessage="1" showErrorMessage="1" error="リストから選択してください" sqref="N348" xr:uid="{6A3CE158-E0CC-4A2E-9504-7B857FCE38BA}">
      <formula1>"○,　"</formula1>
    </dataValidation>
    <dataValidation type="list" imeMode="halfAlpha" allowBlank="1" showInputMessage="1" showErrorMessage="1" error="リストから選択してください" sqref="N349" xr:uid="{BFB8D4C5-F346-4164-B8AA-06D23D1B3A74}">
      <formula1>"○,　"</formula1>
    </dataValidation>
    <dataValidation type="list" imeMode="halfAlpha" allowBlank="1" showInputMessage="1" showErrorMessage="1" error="リストから選択してください" sqref="N350" xr:uid="{FA7DE787-1F55-4A8A-959F-66A8211834F5}">
      <formula1>"○,　"</formula1>
    </dataValidation>
    <dataValidation type="list" imeMode="halfAlpha" allowBlank="1" showInputMessage="1" showErrorMessage="1" error="リストから選択してください" sqref="N351" xr:uid="{52571110-29BE-4162-8318-39DD438873D7}">
      <formula1>"○,　"</formula1>
    </dataValidation>
    <dataValidation type="list" imeMode="halfAlpha" allowBlank="1" showInputMessage="1" showErrorMessage="1" error="リストから選択してください" sqref="N352" xr:uid="{C655C9BF-5DDA-4AC7-A235-AA89BF4B8B37}">
      <formula1>"○,　"</formula1>
    </dataValidation>
    <dataValidation type="list" imeMode="halfAlpha" allowBlank="1" showInputMessage="1" showErrorMessage="1" error="リストから選択してください" sqref="N353" xr:uid="{45EE1CC3-60A6-41E0-BAFF-EBCCA8001E79}">
      <formula1>"○,　"</formula1>
    </dataValidation>
    <dataValidation type="list" imeMode="halfAlpha" allowBlank="1" showInputMessage="1" showErrorMessage="1" error="リストから選択してください" sqref="N354" xr:uid="{7BB0A9F3-D114-43A7-B5C4-63D4A4A9D328}">
      <formula1>"○,　"</formula1>
    </dataValidation>
    <dataValidation type="list" imeMode="halfAlpha" allowBlank="1" showInputMessage="1" showErrorMessage="1" error="リストから選択してください" sqref="N355" xr:uid="{9C067151-153D-456B-9671-65AD8A76F7BE}">
      <formula1>"○,　"</formula1>
    </dataValidation>
    <dataValidation type="list" imeMode="halfAlpha" allowBlank="1" showInputMessage="1" showErrorMessage="1" error="リストから選択してください" sqref="N356" xr:uid="{B320F48C-FF83-4B71-B593-3FF8DD97061C}">
      <formula1>"○,　"</formula1>
    </dataValidation>
    <dataValidation type="list" imeMode="halfAlpha" allowBlank="1" showInputMessage="1" showErrorMessage="1" error="リストから選択してください" sqref="N357" xr:uid="{B7F52C2A-F2AA-4DE7-A476-8D4D3EF6550C}">
      <formula1>"○,　"</formula1>
    </dataValidation>
    <dataValidation type="list" imeMode="halfAlpha" allowBlank="1" showInputMessage="1" showErrorMessage="1" error="リストから選択してください" sqref="N358" xr:uid="{72988582-E8DC-458C-8E9A-B38B83073375}">
      <formula1>"○,　"</formula1>
    </dataValidation>
    <dataValidation type="list" imeMode="halfAlpha" allowBlank="1" showInputMessage="1" showErrorMessage="1" error="リストから選択してください" sqref="N359" xr:uid="{74D838B3-D484-48D9-8326-6B29A123B111}">
      <formula1>"○,　"</formula1>
    </dataValidation>
    <dataValidation type="list" imeMode="halfAlpha" allowBlank="1" showInputMessage="1" showErrorMessage="1" error="リストから選択してください" sqref="N360" xr:uid="{18DE675C-86CA-4951-A94E-B06336275E8C}">
      <formula1>"○,　"</formula1>
    </dataValidation>
    <dataValidation type="list" imeMode="halfAlpha" allowBlank="1" showInputMessage="1" showErrorMessage="1" error="リストから選択してください" sqref="N361" xr:uid="{C6747A16-B0F5-47CA-9997-F7AB52766A82}">
      <formula1>"○,　"</formula1>
    </dataValidation>
    <dataValidation type="list" imeMode="halfAlpha" allowBlank="1" showInputMessage="1" showErrorMessage="1" error="リストから選択してください" sqref="N362" xr:uid="{F9904A8E-1A93-47CD-9603-647F5655BFA2}">
      <formula1>"○,　"</formula1>
    </dataValidation>
    <dataValidation type="list" imeMode="halfAlpha" allowBlank="1" showInputMessage="1" showErrorMessage="1" error="リストから選択してください" sqref="N367" xr:uid="{2F14E77A-5197-45AC-9CC7-05FAFB810572}">
      <formula1>"○,　"</formula1>
    </dataValidation>
    <dataValidation type="list" imeMode="halfAlpha" allowBlank="1" showInputMessage="1" showErrorMessage="1" error="リストから選択してください" sqref="N368" xr:uid="{0AD92B9F-2D01-494C-ADEE-B1A657150003}">
      <formula1>"○,　"</formula1>
    </dataValidation>
    <dataValidation type="list" imeMode="halfAlpha" allowBlank="1" showInputMessage="1" showErrorMessage="1" error="リストから選択してください" sqref="N369" xr:uid="{0A1AE20B-5552-4CA9-B92C-E9D3C76F467A}">
      <formula1>"○,　"</formula1>
    </dataValidation>
    <dataValidation type="list" imeMode="halfAlpha" allowBlank="1" showInputMessage="1" showErrorMessage="1" error="リストから選択してください" sqref="N370" xr:uid="{E9053FAC-177F-4C5D-8DC1-2C036E2CDB24}">
      <formula1>"○,　"</formula1>
    </dataValidation>
    <dataValidation type="list" imeMode="halfAlpha" allowBlank="1" showInputMessage="1" showErrorMessage="1" error="リストから選択してください" sqref="N371" xr:uid="{737C1BA8-D92F-4664-A3B6-B1C43C6C6BD4}">
      <formula1>"○,　"</formula1>
    </dataValidation>
    <dataValidation type="list" imeMode="halfAlpha" allowBlank="1" showInputMessage="1" showErrorMessage="1" error="リストから選択してください" sqref="N372" xr:uid="{74FF6427-D5E2-4F76-8CCE-300824C01776}">
      <formula1>"○,　"</formula1>
    </dataValidation>
    <dataValidation type="list" imeMode="halfAlpha" allowBlank="1" showInputMessage="1" showErrorMessage="1" error="リストから選択してください" sqref="N373" xr:uid="{926F0427-D799-412D-B71D-429BC439F7D8}">
      <formula1>"○,　"</formula1>
    </dataValidation>
    <dataValidation type="list" imeMode="halfAlpha" allowBlank="1" showInputMessage="1" showErrorMessage="1" error="リストから選択してください" sqref="N374" xr:uid="{E7295707-99C4-4873-A279-C0035E080198}">
      <formula1>"○,　"</formula1>
    </dataValidation>
    <dataValidation type="list" imeMode="halfAlpha" allowBlank="1" showInputMessage="1" showErrorMessage="1" error="リストから選択してください" sqref="N375" xr:uid="{8E5A248A-0E6D-40A3-9E40-D5C2495E8EE4}">
      <formula1>"○,　"</formula1>
    </dataValidation>
    <dataValidation type="list" imeMode="halfAlpha" allowBlank="1" showInputMessage="1" showErrorMessage="1" error="リストから選択してください" sqref="N376" xr:uid="{911AB28C-EC89-4835-B377-08C539C21F4E}">
      <formula1>"○,　"</formula1>
    </dataValidation>
    <dataValidation type="list" imeMode="halfAlpha" allowBlank="1" showInputMessage="1" showErrorMessage="1" error="リストから選択してください" sqref="N377" xr:uid="{84A4D529-785B-448C-A88B-1C8FEE34C7C9}">
      <formula1>"○,　"</formula1>
    </dataValidation>
    <dataValidation type="list" imeMode="halfAlpha" allowBlank="1" showInputMessage="1" showErrorMessage="1" error="リストから選択してください" sqref="N378" xr:uid="{0E5BB9C5-3206-41F9-9E11-4375ED679CED}">
      <formula1>"○,　"</formula1>
    </dataValidation>
    <dataValidation type="list" imeMode="halfAlpha" allowBlank="1" showInputMessage="1" showErrorMessage="1" error="リストから選択してください" sqref="N379" xr:uid="{BD9C81C7-B9D9-4DB5-938E-6259A538CDE5}">
      <formula1>"○,　"</formula1>
    </dataValidation>
    <dataValidation type="list" imeMode="halfAlpha" allowBlank="1" showInputMessage="1" showErrorMessage="1" error="リストから選択してください" sqref="N380" xr:uid="{4154091F-649E-43B1-8919-4F9DB86AF595}">
      <formula1>"○,　"</formula1>
    </dataValidation>
    <dataValidation type="list" imeMode="halfAlpha" allowBlank="1" showInputMessage="1" showErrorMessage="1" error="リストから選択してください" sqref="N381" xr:uid="{09026E1A-AE54-4F8F-BC50-B8C0DADE451E}">
      <formula1>"○,　"</formula1>
    </dataValidation>
    <dataValidation type="list" imeMode="halfAlpha" allowBlank="1" showInputMessage="1" showErrorMessage="1" error="リストから選択してください" sqref="N382" xr:uid="{2E6EBF31-08F0-4A56-BC78-784385A33E35}">
      <formula1>"○,　"</formula1>
    </dataValidation>
    <dataValidation type="list" imeMode="halfAlpha" allowBlank="1" showInputMessage="1" showErrorMessage="1" error="リストから選択してください" sqref="N383" xr:uid="{8DC2FAB4-7F21-4D34-80F6-DA6F34D319C1}">
      <formula1>"○,　"</formula1>
    </dataValidation>
    <dataValidation type="list" imeMode="halfAlpha" allowBlank="1" showInputMessage="1" showErrorMessage="1" error="リストから選択してください" sqref="N384" xr:uid="{06BAFDD7-5930-4DBE-AB93-E5AC23F5B4C4}">
      <formula1>"○,　"</formula1>
    </dataValidation>
    <dataValidation type="list" imeMode="halfAlpha" allowBlank="1" showInputMessage="1" showErrorMessage="1" error="リストから選択してください" sqref="N385" xr:uid="{55177921-ECF4-495A-B178-823F75BDA134}">
      <formula1>"○,　"</formula1>
    </dataValidation>
    <dataValidation type="list" imeMode="halfAlpha" allowBlank="1" showInputMessage="1" showErrorMessage="1" error="リストから選択してください" sqref="N386" xr:uid="{72413AD0-BC28-4864-9BDF-6C6244C66066}">
      <formula1>"○,　"</formula1>
    </dataValidation>
    <dataValidation type="list" imeMode="halfAlpha" allowBlank="1" showInputMessage="1" showErrorMessage="1" error="リストから選択してください" sqref="N387" xr:uid="{C84E29B3-6540-43FB-AC89-FE0E81E66E7B}">
      <formula1>"○,　"</formula1>
    </dataValidation>
    <dataValidation type="list" imeMode="halfAlpha" allowBlank="1" showInputMessage="1" showErrorMessage="1" error="リストから選択してください" sqref="N388" xr:uid="{5D863D69-C271-4111-9E66-BE4B4D3F4BF3}">
      <formula1>"○,　"</formula1>
    </dataValidation>
    <dataValidation type="list" imeMode="halfAlpha" allowBlank="1" showInputMessage="1" showErrorMessage="1" error="リストから選択してください" sqref="N389" xr:uid="{8102678D-92A6-4021-9908-606D87410EE2}">
      <formula1>"○,　"</formula1>
    </dataValidation>
    <dataValidation type="list" imeMode="halfAlpha" allowBlank="1" showInputMessage="1" showErrorMessage="1" error="リストから選択してください" sqref="N390" xr:uid="{12C0B8AF-588A-4C25-BFC8-25DF7D5B6BC9}">
      <formula1>"○,　"</formula1>
    </dataValidation>
    <dataValidation type="list" imeMode="halfAlpha" allowBlank="1" showInputMessage="1" showErrorMessage="1" error="リストから選択してください" sqref="N391" xr:uid="{18C380AC-B1E8-488F-91A9-4462EF40B8E5}">
      <formula1>"○,　"</formula1>
    </dataValidation>
    <dataValidation type="list" imeMode="halfAlpha" allowBlank="1" showInputMessage="1" showErrorMessage="1" error="リストから選択してください" sqref="N392" xr:uid="{F12BBFD4-53A1-4AB0-A1DD-409846DC2BDA}">
      <formula1>"○,　"</formula1>
    </dataValidation>
    <dataValidation type="list" imeMode="halfAlpha" allowBlank="1" showInputMessage="1" showErrorMessage="1" error="リストから選択してください" sqref="N393" xr:uid="{60C3E7F1-D3E6-4F05-BEEA-5633ED9A7059}">
      <formula1>"○,　"</formula1>
    </dataValidation>
    <dataValidation type="list" imeMode="halfAlpha" allowBlank="1" showInputMessage="1" showErrorMessage="1" error="リストから選択してください" sqref="N394" xr:uid="{7F468BCC-8029-4767-A507-AC54D99DA9F3}">
      <formula1>"○,　"</formula1>
    </dataValidation>
    <dataValidation type="list" imeMode="halfAlpha" allowBlank="1" showInputMessage="1" showErrorMessage="1" error="リストから選択してください" sqref="N395" xr:uid="{BCF8CF82-7977-47EB-83AF-A4C8FAEECB76}">
      <formula1>"○,　"</formula1>
    </dataValidation>
    <dataValidation type="list" imeMode="halfAlpha" allowBlank="1" showInputMessage="1" showErrorMessage="1" error="リストから選択してください" sqref="N396" xr:uid="{FBE25277-7798-4F72-8618-2B71B9B22C69}">
      <formula1>"○,　"</formula1>
    </dataValidation>
    <dataValidation type="list" imeMode="halfAlpha" allowBlank="1" showInputMessage="1" showErrorMessage="1" error="リストから選択してください" sqref="N397" xr:uid="{BD004F22-A7B2-48D4-A9C3-CEF1C01D37E5}">
      <formula1>"○,　"</formula1>
    </dataValidation>
    <dataValidation type="list" imeMode="halfAlpha" allowBlank="1" showInputMessage="1" showErrorMessage="1" error="リストから選択してください" sqref="N398" xr:uid="{96968F55-EEEB-4A1B-800E-D98C7B13FE66}">
      <formula1>"○,　"</formula1>
    </dataValidation>
    <dataValidation type="list" imeMode="halfAlpha" allowBlank="1" showInputMessage="1" showErrorMessage="1" error="リストから選択してください" sqref="N399" xr:uid="{CB48B524-F71B-460E-8CFA-65981C8B850D}">
      <formula1>"○,　"</formula1>
    </dataValidation>
    <dataValidation type="list" imeMode="halfAlpha" allowBlank="1" showInputMessage="1" showErrorMessage="1" error="リストから選択してください" sqref="N400" xr:uid="{3292EE31-2DCD-44F2-811B-1000A92E52EB}">
      <formula1>"○,　"</formula1>
    </dataValidation>
    <dataValidation type="list" imeMode="halfAlpha" allowBlank="1" showInputMessage="1" showErrorMessage="1" error="リストから選択してください" sqref="N401" xr:uid="{BA271DF7-C98F-4D1A-9C8B-A09EB6773D9D}">
      <formula1>"○,　"</formula1>
    </dataValidation>
    <dataValidation type="list" imeMode="halfAlpha" allowBlank="1" showInputMessage="1" showErrorMessage="1" error="リストから選択してください" sqref="N402" xr:uid="{D68248C4-61A1-45EE-8500-A6370C53810E}">
      <formula1>"○,　"</formula1>
    </dataValidation>
    <dataValidation type="list" imeMode="halfAlpha" allowBlank="1" showInputMessage="1" showErrorMessage="1" error="リストから選択してください" sqref="N403" xr:uid="{0BF898C8-8C96-4045-8C17-2485E52D26CE}">
      <formula1>"○,　"</formula1>
    </dataValidation>
    <dataValidation type="list" imeMode="halfAlpha" allowBlank="1" showInputMessage="1" showErrorMessage="1" error="リストから選択してください" sqref="N404" xr:uid="{78FB3986-8F7E-4928-A1C2-DD3EE483D25D}">
      <formula1>"○,　"</formula1>
    </dataValidation>
    <dataValidation type="list" imeMode="halfAlpha" allowBlank="1" showInputMessage="1" showErrorMessage="1" error="リストから選択してください" sqref="N405" xr:uid="{3AC453AB-E2C8-4803-951A-75EB27BB0C10}">
      <formula1>"○,　"</formula1>
    </dataValidation>
    <dataValidation type="list" imeMode="halfAlpha" allowBlank="1" showInputMessage="1" showErrorMessage="1" error="リストから選択してください" sqref="N406" xr:uid="{B4C9FF71-416F-4B37-B71C-1D2A30C0A618}">
      <formula1>"○,　"</formula1>
    </dataValidation>
    <dataValidation type="list" imeMode="halfAlpha" allowBlank="1" showInputMessage="1" showErrorMessage="1" error="リストから選択してください" sqref="N407" xr:uid="{1F6CA474-C964-4747-8550-82DB28CA19DA}">
      <formula1>"○,　"</formula1>
    </dataValidation>
    <dataValidation type="list" imeMode="halfAlpha" allowBlank="1" showInputMessage="1" showErrorMessage="1" error="リストから選択してください" sqref="N408" xr:uid="{314668EC-2746-4205-B145-B969050B269A}">
      <formula1>"○,　"</formula1>
    </dataValidation>
    <dataValidation type="list" imeMode="halfAlpha" allowBlank="1" showInputMessage="1" showErrorMessage="1" error="リストから選択してください" sqref="N409" xr:uid="{C7CB7F4D-CCF7-404C-9878-6BE4F755AA86}">
      <formula1>"○,　"</formula1>
    </dataValidation>
    <dataValidation type="list" imeMode="halfAlpha" allowBlank="1" showInputMessage="1" showErrorMessage="1" error="リストから選択してください" sqref="N410" xr:uid="{05296043-B091-4181-8DDB-376250C20D2F}">
      <formula1>"○,　"</formula1>
    </dataValidation>
    <dataValidation type="list" imeMode="halfAlpha" allowBlank="1" showInputMessage="1" showErrorMessage="1" error="リストから選択してください" sqref="N411" xr:uid="{A5A1C200-3145-4839-BE89-31F9316F751D}">
      <formula1>"○,　"</formula1>
    </dataValidation>
    <dataValidation type="list" imeMode="halfAlpha" allowBlank="1" showInputMessage="1" showErrorMessage="1" error="リストから選択してください" sqref="N412" xr:uid="{A6531DBB-B22C-4EEC-A7B4-2E3BDE8ED55F}">
      <formula1>"○,　"</formula1>
    </dataValidation>
    <dataValidation type="list" imeMode="halfAlpha" allowBlank="1" showInputMessage="1" showErrorMessage="1" error="リストから選択してください" sqref="N413" xr:uid="{DD366FE1-9C30-4EB8-8CA4-1EA4D99DC6DE}">
      <formula1>"○,　"</formula1>
    </dataValidation>
    <dataValidation type="list" imeMode="halfAlpha" allowBlank="1" showInputMessage="1" showErrorMessage="1" error="リストから選択してください" sqref="N414" xr:uid="{75432BAD-DADC-44C1-BA6C-E98A7EF45A96}">
      <formula1>"○,　"</formula1>
    </dataValidation>
    <dataValidation type="list" imeMode="halfAlpha" allowBlank="1" showInputMessage="1" showErrorMessage="1" error="リストから選択してください" sqref="N415" xr:uid="{C6BEED84-D9A4-4E83-9E39-1945BD473310}">
      <formula1>"○,　"</formula1>
    </dataValidation>
    <dataValidation type="list" imeMode="halfAlpha" allowBlank="1" showInputMessage="1" showErrorMessage="1" error="リストから選択してください" sqref="N416" xr:uid="{25E655EB-57D0-40D6-B633-78ACAE554B7C}">
      <formula1>"○,　"</formula1>
    </dataValidation>
    <dataValidation type="list" imeMode="halfAlpha" allowBlank="1" showInputMessage="1" showErrorMessage="1" error="リストから選択してください" sqref="N417" xr:uid="{675C8C34-5121-442E-8B08-637F447D2609}">
      <formula1>"○,　"</formula1>
    </dataValidation>
    <dataValidation type="list" imeMode="halfAlpha" allowBlank="1" showInputMessage="1" showErrorMessage="1" error="リストから選択してください" sqref="N418" xr:uid="{9B1316BB-B9B8-4392-AE71-2E72CD9AA3EC}">
      <formula1>"○,　"</formula1>
    </dataValidation>
    <dataValidation type="list" imeMode="halfAlpha" allowBlank="1" showInputMessage="1" showErrorMessage="1" error="リストから選択してください" sqref="N419" xr:uid="{78D3A1CF-2E90-42C6-9B40-4E4C7E926675}">
      <formula1>"○,　"</formula1>
    </dataValidation>
    <dataValidation type="list" imeMode="halfAlpha" allowBlank="1" showInputMessage="1" showErrorMessage="1" error="リストから選択してください" sqref="N420" xr:uid="{5683AD3D-C6E6-4530-9DE3-C23E3AB0661C}">
      <formula1>"○,　"</formula1>
    </dataValidation>
    <dataValidation type="list" imeMode="halfAlpha" allowBlank="1" showInputMessage="1" showErrorMessage="1" error="リストから選択してください" sqref="N421" xr:uid="{72EC970B-133F-45A3-9AD8-CE64F4AD5DD2}">
      <formula1>"○,　"</formula1>
    </dataValidation>
    <dataValidation type="list" imeMode="halfAlpha" allowBlank="1" showInputMessage="1" showErrorMessage="1" error="リストから選択してください" sqref="N422" xr:uid="{8BD46FD8-14AD-495C-9BA5-8B5D95F832E7}">
      <formula1>"○,　"</formula1>
    </dataValidation>
    <dataValidation type="list" imeMode="halfAlpha" allowBlank="1" showInputMessage="1" showErrorMessage="1" error="リストから選択してください" sqref="N423" xr:uid="{94AFB454-E8FF-4E3B-BC03-0485E2F1C2B7}">
      <formula1>"○,　"</formula1>
    </dataValidation>
    <dataValidation type="list" imeMode="halfAlpha" allowBlank="1" showInputMessage="1" showErrorMessage="1" error="リストから選択してください" sqref="N424" xr:uid="{A0C6CD26-BAC9-43F7-8EE5-765BCDCA9E63}">
      <formula1>"○,　"</formula1>
    </dataValidation>
    <dataValidation type="list" imeMode="halfAlpha" allowBlank="1" showInputMessage="1" showErrorMessage="1" error="リストから選択してください" sqref="N425" xr:uid="{A5EA03D3-5A5A-4628-AA38-8A9DFF0026FD}">
      <formula1>"○,　"</formula1>
    </dataValidation>
    <dataValidation type="list" imeMode="halfAlpha" allowBlank="1" showInputMessage="1" showErrorMessage="1" error="リストから選択してください" sqref="N426" xr:uid="{80D83648-8A86-4DCB-B18A-E2C08DC72A96}">
      <formula1>"○,　"</formula1>
    </dataValidation>
    <dataValidation type="list" imeMode="halfAlpha" allowBlank="1" showInputMessage="1" showErrorMessage="1" error="リストから選択してください" sqref="N427" xr:uid="{F8BAA8A1-037B-4104-AEB7-AF83B216FD22}">
      <formula1>"○,　"</formula1>
    </dataValidation>
    <dataValidation type="list" imeMode="halfAlpha" allowBlank="1" showInputMessage="1" showErrorMessage="1" error="リストから選択してください" sqref="N428" xr:uid="{2BEC638F-5190-47E7-B442-EAD542430817}">
      <formula1>"○,　"</formula1>
    </dataValidation>
    <dataValidation type="list" imeMode="halfAlpha" allowBlank="1" showInputMessage="1" showErrorMessage="1" error="リストから選択してください" sqref="N429" xr:uid="{BA48E9D0-B36C-4238-BFCF-4F29B6AC784D}">
      <formula1>"○,　"</formula1>
    </dataValidation>
    <dataValidation type="list" imeMode="halfAlpha" allowBlank="1" showInputMessage="1" showErrorMessage="1" error="リストから選択してください" sqref="N430" xr:uid="{42F915DD-D0C2-4BB3-A997-B9183A570132}">
      <formula1>"○,　"</formula1>
    </dataValidation>
    <dataValidation type="list" imeMode="halfAlpha" allowBlank="1" showInputMessage="1" showErrorMessage="1" error="リストから選択してください" sqref="N431" xr:uid="{6360D820-A768-4F98-B66B-EB51010C8648}">
      <formula1>"○,　"</formula1>
    </dataValidation>
    <dataValidation type="list" imeMode="halfAlpha" allowBlank="1" showInputMessage="1" showErrorMessage="1" error="リストから選択してください" sqref="N432" xr:uid="{DBCE3E20-C089-4467-8B7F-1CD0D7BF0D58}">
      <formula1>"○,　"</formula1>
    </dataValidation>
    <dataValidation type="list" imeMode="halfAlpha" allowBlank="1" showInputMessage="1" showErrorMessage="1" error="リストから選択してください" sqref="N433" xr:uid="{3CEFD48F-EB4E-4347-8FFD-68E371CB0D97}">
      <formula1>"○,　"</formula1>
    </dataValidation>
    <dataValidation type="list" imeMode="halfAlpha" allowBlank="1" showInputMessage="1" showErrorMessage="1" error="リストから選択してください" sqref="N434" xr:uid="{2C7ECE6A-94F6-4026-B909-FEF527C98AF5}">
      <formula1>"○,　"</formula1>
    </dataValidation>
    <dataValidation type="list" imeMode="halfAlpha" allowBlank="1" showInputMessage="1" showErrorMessage="1" error="リストから選択してください" sqref="N435" xr:uid="{1A01984A-95C3-4B88-A91A-1E01DF79E2DE}">
      <formula1>"○,　"</formula1>
    </dataValidation>
    <dataValidation type="list" imeMode="halfAlpha" allowBlank="1" showInputMessage="1" showErrorMessage="1" error="リストから選択してください" sqref="N436" xr:uid="{C81101D8-93C7-4BAA-A62B-9CB00E0EE54C}">
      <formula1>"○,　"</formula1>
    </dataValidation>
    <dataValidation type="list" imeMode="halfAlpha" allowBlank="1" showInputMessage="1" showErrorMessage="1" error="リストから選択してください" sqref="N437" xr:uid="{40943F27-828F-4AE5-87B2-896AE032B627}">
      <formula1>"○,　"</formula1>
    </dataValidation>
    <dataValidation type="list" imeMode="halfAlpha" allowBlank="1" showInputMessage="1" showErrorMessage="1" error="リストから選択してください" sqref="N438" xr:uid="{135602EF-42F9-4C8B-8604-F1AF65DD2D43}">
      <formula1>"○,　"</formula1>
    </dataValidation>
    <dataValidation type="list" imeMode="halfAlpha" allowBlank="1" showInputMessage="1" showErrorMessage="1" error="リストから選択してください" sqref="N439" xr:uid="{06A60AA2-69F2-49ED-9E58-195D6E603451}">
      <formula1>"○,　"</formula1>
    </dataValidation>
    <dataValidation type="list" imeMode="halfAlpha" allowBlank="1" showInputMessage="1" showErrorMessage="1" error="リストから選択してください" sqref="N440" xr:uid="{075B93D2-9A74-4F86-9C20-EAEEF219392E}">
      <formula1>"○,　"</formula1>
    </dataValidation>
    <dataValidation type="list" imeMode="halfAlpha" allowBlank="1" showInputMessage="1" showErrorMessage="1" error="リストから選択してください" sqref="N441" xr:uid="{38B5B26A-780F-484E-9702-22E305880FC8}">
      <formula1>"○,　"</formula1>
    </dataValidation>
    <dataValidation type="list" imeMode="halfAlpha" allowBlank="1" showInputMessage="1" showErrorMessage="1" error="リストから選択してください" sqref="N442" xr:uid="{6B282286-236F-4783-9B1C-B03F53D54565}">
      <formula1>"○,　"</formula1>
    </dataValidation>
    <dataValidation type="list" imeMode="halfAlpha" allowBlank="1" showInputMessage="1" showErrorMessage="1" error="リストから選択してください" sqref="N443" xr:uid="{34652FDF-AA51-4664-AF67-A2E7AD2ABABE}">
      <formula1>"○,　"</formula1>
    </dataValidation>
    <dataValidation type="list" imeMode="halfAlpha" allowBlank="1" showInputMessage="1" showErrorMessage="1" error="リストから選択してください" sqref="N444" xr:uid="{9219C800-5C1E-4541-AA8E-436314958A10}">
      <formula1>"○,　"</formula1>
    </dataValidation>
    <dataValidation type="list" imeMode="halfAlpha" allowBlank="1" showInputMessage="1" showErrorMessage="1" error="リストから選択してください" sqref="N445" xr:uid="{BC8009D3-3574-495F-AEF5-8CE389FEDB97}">
      <formula1>"○,　"</formula1>
    </dataValidation>
    <dataValidation type="list" imeMode="halfAlpha" allowBlank="1" showInputMessage="1" showErrorMessage="1" error="リストから選択してください" sqref="N446" xr:uid="{755645A3-A8CA-4D25-9AF1-E50A3EE2C7DD}">
      <formula1>"○,　"</formula1>
    </dataValidation>
    <dataValidation type="list" imeMode="halfAlpha" allowBlank="1" showInputMessage="1" showErrorMessage="1" error="リストから選択してください" sqref="N447" xr:uid="{B1AD4524-A723-4A62-997D-B58B55407EDB}">
      <formula1>"○,　"</formula1>
    </dataValidation>
    <dataValidation type="list" imeMode="halfAlpha" allowBlank="1" showInputMessage="1" showErrorMessage="1" error="リストから選択してください" sqref="N448" xr:uid="{A732B055-04D4-401A-8D46-DA29F24C6A81}">
      <formula1>"○,　"</formula1>
    </dataValidation>
    <dataValidation type="list" imeMode="halfAlpha" allowBlank="1" showInputMessage="1" showErrorMessage="1" error="リストから選択してください" sqref="N449" xr:uid="{472D7197-3F24-46FC-A002-0468824C82A0}">
      <formula1>"○,　"</formula1>
    </dataValidation>
    <dataValidation type="list" imeMode="halfAlpha" allowBlank="1" showInputMessage="1" showErrorMessage="1" error="リストから選択してください" sqref="N450" xr:uid="{0E59FB8B-9FB5-4D83-992D-0E998BC5E70E}">
      <formula1>"○,　"</formula1>
    </dataValidation>
    <dataValidation type="list" imeMode="halfAlpha" allowBlank="1" showInputMessage="1" showErrorMessage="1" error="リストから選択してください" sqref="N451" xr:uid="{385DC39F-4FC7-4119-B803-5AB74A11EBE8}">
      <formula1>"○,　"</formula1>
    </dataValidation>
    <dataValidation type="list" imeMode="halfAlpha" allowBlank="1" showInputMessage="1" showErrorMessage="1" error="リストから選択してください" sqref="N452" xr:uid="{37D5617C-B665-411E-AE38-05D1F21D9752}">
      <formula1>"○,　"</formula1>
    </dataValidation>
    <dataValidation type="list" imeMode="halfAlpha" allowBlank="1" showInputMessage="1" showErrorMessage="1" error="リストから選択してください" sqref="N453" xr:uid="{662496BB-9C60-4D18-AA46-AE568BDECE34}">
      <formula1>"○,　"</formula1>
    </dataValidation>
    <dataValidation type="list" imeMode="halfAlpha" allowBlank="1" showInputMessage="1" showErrorMessage="1" error="リストから選択してください" sqref="N454" xr:uid="{BD8BAEBC-390F-4205-879C-3407D8AF1422}">
      <formula1>"○,　"</formula1>
    </dataValidation>
    <dataValidation type="list" imeMode="halfAlpha" allowBlank="1" showInputMessage="1" showErrorMessage="1" error="リストから選択してください" sqref="N455" xr:uid="{DAF9BB1A-4C16-4E14-AE88-6C738FDB46DA}">
      <formula1>"○,　"</formula1>
    </dataValidation>
    <dataValidation type="list" imeMode="halfAlpha" allowBlank="1" showInputMessage="1" showErrorMessage="1" error="リストから選択してください" sqref="N456" xr:uid="{5596048A-4496-4515-A3E2-311B0685C27E}">
      <formula1>"○,　"</formula1>
    </dataValidation>
    <dataValidation type="list" imeMode="halfAlpha" allowBlank="1" showInputMessage="1" showErrorMessage="1" error="リストから選択してください" sqref="N457" xr:uid="{BFB33C44-6B01-48EF-8630-BE36A6867C45}">
      <formula1>"○,　"</formula1>
    </dataValidation>
    <dataValidation type="list" imeMode="halfAlpha" allowBlank="1" showInputMessage="1" showErrorMessage="1" error="リストから選択してください" sqref="N458" xr:uid="{75578A06-1B7F-4D06-9433-70C37093B9CA}">
      <formula1>"○,　"</formula1>
    </dataValidation>
    <dataValidation type="list" imeMode="halfAlpha" allowBlank="1" showInputMessage="1" showErrorMessage="1" error="リストから選択してください" sqref="N459" xr:uid="{7DA96ACC-AC85-4641-9457-C074FD3B945B}">
      <formula1>"○,　"</formula1>
    </dataValidation>
    <dataValidation type="list" imeMode="halfAlpha" allowBlank="1" showInputMessage="1" showErrorMessage="1" error="リストから選択してください" sqref="N460" xr:uid="{C4829675-6355-44DB-8386-A7146BE18244}">
      <formula1>"○,　"</formula1>
    </dataValidation>
    <dataValidation type="list" imeMode="halfAlpha" allowBlank="1" showInputMessage="1" showErrorMessage="1" error="リストから選択してください" sqref="N461" xr:uid="{5B1DC9AD-9407-433F-B568-062BD4F7621C}">
      <formula1>"○,　"</formula1>
    </dataValidation>
    <dataValidation type="list" imeMode="halfAlpha" allowBlank="1" showInputMessage="1" showErrorMessage="1" error="リストから選択してください" sqref="N462" xr:uid="{D858C746-131C-42B9-8C2B-B70D263DF90B}">
      <formula1>"○,　"</formula1>
    </dataValidation>
    <dataValidation type="list" imeMode="halfAlpha" allowBlank="1" showInputMessage="1" showErrorMessage="1" error="リストから選択してください" sqref="N463" xr:uid="{98CF3C77-0F1A-4EB5-B657-F6DE5057962F}">
      <formula1>"○,　"</formula1>
    </dataValidation>
    <dataValidation type="list" imeMode="halfAlpha" allowBlank="1" showInputMessage="1" showErrorMessage="1" error="リストから選択してください" sqref="N464" xr:uid="{0736821B-B911-48BD-B31C-03857A26E5D4}">
      <formula1>"○,　"</formula1>
    </dataValidation>
    <dataValidation type="list" imeMode="halfAlpha" allowBlank="1" showInputMessage="1" showErrorMessage="1" error="リストから選択してください" sqref="N465" xr:uid="{5A0C8C1A-CACB-407D-AE17-2F4C3625C9DB}">
      <formula1>"○,　"</formula1>
    </dataValidation>
    <dataValidation type="list" imeMode="halfAlpha" allowBlank="1" showInputMessage="1" showErrorMessage="1" error="リストから選択してください" sqref="N466" xr:uid="{D011D6BA-8420-4B87-98F0-D6D959585A86}">
      <formula1>"○,　"</formula1>
    </dataValidation>
    <dataValidation type="list" imeMode="halfAlpha" allowBlank="1" showInputMessage="1" showErrorMessage="1" error="リストから選択してください" sqref="N467" xr:uid="{3CC863CE-C058-4F02-91ED-76C642EEBAD7}">
      <formula1>"○,　"</formula1>
    </dataValidation>
    <dataValidation type="list" imeMode="halfAlpha" allowBlank="1" showInputMessage="1" showErrorMessage="1" error="リストから選択してください" sqref="N468" xr:uid="{1DC5840F-1594-4BBD-A656-192781AED1BC}">
      <formula1>"○,　"</formula1>
    </dataValidation>
    <dataValidation type="list" imeMode="halfAlpha" allowBlank="1" showInputMessage="1" showErrorMessage="1" error="リストから選択してください" sqref="N469" xr:uid="{ABE0E7CE-26AB-4E2B-B40E-4E9B897080FE}">
      <formula1>"○,　"</formula1>
    </dataValidation>
    <dataValidation type="list" imeMode="halfAlpha" allowBlank="1" showInputMessage="1" showErrorMessage="1" error="リストから選択してください" sqref="N470" xr:uid="{D699A0BF-285D-49FA-A6CF-6D7E78C3B5F5}">
      <formula1>"○,　"</formula1>
    </dataValidation>
    <dataValidation type="list" imeMode="halfAlpha" allowBlank="1" showInputMessage="1" showErrorMessage="1" error="リストから選択してください" sqref="N471" xr:uid="{7A2D0982-6FA3-4CC2-8461-5DBD36BAA42C}">
      <formula1>"○,　"</formula1>
    </dataValidation>
    <dataValidation type="list" imeMode="halfAlpha" allowBlank="1" showInputMessage="1" showErrorMessage="1" error="リストから選択してください" sqref="N472" xr:uid="{45FB6728-10BD-4AE0-84D2-F90499D08C13}">
      <formula1>"○,　"</formula1>
    </dataValidation>
    <dataValidation type="date" imeMode="halfAlpha" allowBlank="1" showInputMessage="1" showErrorMessage="1" error="有効な日付を入力してください" sqref="T481:U481" xr:uid="{C445E092-BE9C-4497-B387-EB8FC1E1A0B2}">
      <formula1>92</formula1>
      <formula2>73415</formula2>
    </dataValidation>
    <dataValidation type="date" imeMode="halfAlpha" allowBlank="1" showInputMessage="1" showErrorMessage="1" error="有効な日付を入力してください" sqref="W481:X481" xr:uid="{FCC345C7-890B-4BCA-A86B-EACA5B6B6CC9}">
      <formula1>92</formula1>
      <formula2>73415</formula2>
    </dataValidation>
    <dataValidation type="date" imeMode="halfAlpha" allowBlank="1" showInputMessage="1" showErrorMessage="1" error="有効な日付を入力してください" sqref="T482:U482" xr:uid="{D178D279-3B3C-4CDF-9AFE-24EB517DDDA3}">
      <formula1>92</formula1>
      <formula2>73415</formula2>
    </dataValidation>
    <dataValidation type="date" imeMode="halfAlpha" allowBlank="1" showInputMessage="1" showErrorMessage="1" error="有効な日付を入力してください" sqref="W482:X482" xr:uid="{89E9F541-F2B4-4DDE-96B0-CA34B3B12EFD}">
      <formula1>92</formula1>
      <formula2>73415</formula2>
    </dataValidation>
    <dataValidation type="date" imeMode="halfAlpha" allowBlank="1" showInputMessage="1" showErrorMessage="1" error="有効な日付を入力してください" sqref="T483:U483" xr:uid="{1363B306-B1A7-493E-85A2-F63AB962C1C9}">
      <formula1>92</formula1>
      <formula2>73415</formula2>
    </dataValidation>
    <dataValidation type="date" imeMode="halfAlpha" allowBlank="1" showInputMessage="1" showErrorMessage="1" error="有効な日付を入力してください" sqref="W483:X483" xr:uid="{130C6B23-A33C-4B9F-8038-071D57BC48DF}">
      <formula1>92</formula1>
      <formula2>73415</formula2>
    </dataValidation>
    <dataValidation type="date" imeMode="halfAlpha" allowBlank="1" showInputMessage="1" showErrorMessage="1" error="有効な日付を入力してください" sqref="T484:U484" xr:uid="{08E17B6E-A052-4DD0-BF63-E9DD6BDD0315}">
      <formula1>92</formula1>
      <formula2>73415</formula2>
    </dataValidation>
    <dataValidation type="date" imeMode="halfAlpha" allowBlank="1" showInputMessage="1" showErrorMessage="1" error="有効な日付を入力してください" sqref="W484:X484" xr:uid="{4DAB4989-B85A-44D3-9AB9-51B7FD6C584C}">
      <formula1>92</formula1>
      <formula2>73415</formula2>
    </dataValidation>
    <dataValidation type="date" imeMode="halfAlpha" allowBlank="1" showInputMessage="1" showErrorMessage="1" error="有効な日付を入力してください" sqref="T485:U485" xr:uid="{2AEED11C-158C-48A9-8283-C3CBB26DB057}">
      <formula1>92</formula1>
      <formula2>73415</formula2>
    </dataValidation>
    <dataValidation type="date" imeMode="halfAlpha" allowBlank="1" showInputMessage="1" showErrorMessage="1" error="有効な日付を入力してください" sqref="W485:X485" xr:uid="{10DA46C0-3962-4E21-9AE4-89218B5BA20C}">
      <formula1>92</formula1>
      <formula2>73415</formula2>
    </dataValidation>
    <dataValidation type="date" imeMode="halfAlpha" allowBlank="1" showInputMessage="1" showErrorMessage="1" error="有効な日付を入力してください" sqref="T486:U486" xr:uid="{C771E721-F13F-4E42-BBA4-EA7C89DD4C7D}">
      <formula1>92</formula1>
      <formula2>73415</formula2>
    </dataValidation>
    <dataValidation type="date" imeMode="halfAlpha" allowBlank="1" showInputMessage="1" showErrorMessage="1" error="有効な日付を入力してください" sqref="W486:X486" xr:uid="{A2443EF9-ECB4-43A2-94C4-F571BFA7F379}">
      <formula1>92</formula1>
      <formula2>73415</formula2>
    </dataValidation>
    <dataValidation type="date" imeMode="halfAlpha" allowBlank="1" showInputMessage="1" showErrorMessage="1" error="有効な日付を入力してください" sqref="T487:U487" xr:uid="{7FF63832-868B-495C-9EA0-F6979D344797}">
      <formula1>92</formula1>
      <formula2>73415</formula2>
    </dataValidation>
    <dataValidation type="date" imeMode="halfAlpha" allowBlank="1" showInputMessage="1" showErrorMessage="1" error="有効な日付を入力してください" sqref="W487:X487" xr:uid="{4D56E47C-B89E-4B3F-BF44-66CB363D944B}">
      <formula1>92</formula1>
      <formula2>73415</formula2>
    </dataValidation>
    <dataValidation type="date" imeMode="halfAlpha" allowBlank="1" showInputMessage="1" showErrorMessage="1" error="有効な日付を入力してください" sqref="T488:U488" xr:uid="{31373D21-4B73-4BDF-829D-FE6CAE23DF46}">
      <formula1>92</formula1>
      <formula2>73415</formula2>
    </dataValidation>
    <dataValidation type="date" imeMode="halfAlpha" allowBlank="1" showInputMessage="1" showErrorMessage="1" error="有効な日付を入力してください" sqref="W488:X488" xr:uid="{B7A543AF-96BE-49D7-9D04-54161C4DB40D}">
      <formula1>92</formula1>
      <formula2>73415</formula2>
    </dataValidation>
    <dataValidation type="date" imeMode="halfAlpha" allowBlank="1" showInputMessage="1" showErrorMessage="1" error="有効な日付を入力してください" sqref="T489:U489" xr:uid="{90E9CD41-A02B-4A74-A5B7-16D8AE59A94D}">
      <formula1>92</formula1>
      <formula2>73415</formula2>
    </dataValidation>
    <dataValidation type="date" imeMode="halfAlpha" allowBlank="1" showInputMessage="1" showErrorMessage="1" error="有効な日付を入力してください" sqref="W489:X489" xr:uid="{486B8A63-6DC6-4AD6-BE58-618BDA9284E8}">
      <formula1>92</formula1>
      <formula2>73415</formula2>
    </dataValidation>
    <dataValidation type="date" imeMode="halfAlpha" allowBlank="1" showInputMessage="1" showErrorMessage="1" error="有効な日付を入力してください" sqref="T490:U490" xr:uid="{8E247542-3B44-416F-BB7A-C7592764E03E}">
      <formula1>92</formula1>
      <formula2>73415</formula2>
    </dataValidation>
    <dataValidation type="date" imeMode="halfAlpha" allowBlank="1" showInputMessage="1" showErrorMessage="1" error="有効な日付を入力してください" sqref="W490:X490" xr:uid="{2D73661A-A212-4B9C-B7D3-821C0360251C}">
      <formula1>92</formula1>
      <formula2>73415</formula2>
    </dataValidation>
    <dataValidation type="date" imeMode="halfAlpha" allowBlank="1" showInputMessage="1" showErrorMessage="1" error="有効な日付を入力してください" sqref="T491:U491" xr:uid="{81684120-83CC-4343-97EB-0B6529D622B4}">
      <formula1>92</formula1>
      <formula2>73415</formula2>
    </dataValidation>
    <dataValidation type="date" imeMode="halfAlpha" allowBlank="1" showInputMessage="1" showErrorMessage="1" error="有効な日付を入力してください" sqref="W491:X491" xr:uid="{11AC860C-4462-470A-931A-765E2A3FE238}">
      <formula1>92</formula1>
      <formula2>73415</formula2>
    </dataValidation>
    <dataValidation type="date" imeMode="halfAlpha" allowBlank="1" showInputMessage="1" showErrorMessage="1" error="有効な日付を入力してください" sqref="T492:U492" xr:uid="{4D18C39B-193F-4861-94B0-E5DBB8BB8555}">
      <formula1>92</formula1>
      <formula2>73415</formula2>
    </dataValidation>
    <dataValidation type="date" imeMode="halfAlpha" allowBlank="1" showInputMessage="1" showErrorMessage="1" error="有効な日付を入力してください" sqref="W492:X492" xr:uid="{79D5A0E2-0860-4B7F-980E-9406A63994D6}">
      <formula1>92</formula1>
      <formula2>73415</formula2>
    </dataValidation>
    <dataValidation type="date" imeMode="halfAlpha" allowBlank="1" showInputMessage="1" showErrorMessage="1" error="有効な日付を入力してください" sqref="T493:U493" xr:uid="{907DF2F6-60F2-41C9-8503-86F982C8A1FC}">
      <formula1>92</formula1>
      <formula2>73415</formula2>
    </dataValidation>
    <dataValidation type="date" imeMode="halfAlpha" allowBlank="1" showInputMessage="1" showErrorMessage="1" error="有効な日付を入力してください" sqref="W493:X493" xr:uid="{8EEBC960-4EC3-4726-ABC9-6BF2FBE80D88}">
      <formula1>92</formula1>
      <formula2>73415</formula2>
    </dataValidation>
    <dataValidation type="date" imeMode="halfAlpha" allowBlank="1" showInputMessage="1" showErrorMessage="1" error="有効な日付を入力してください" sqref="T494:U494" xr:uid="{0DD8F221-DB54-4FCB-BBA1-BAE8EF450C00}">
      <formula1>92</formula1>
      <formula2>73415</formula2>
    </dataValidation>
    <dataValidation type="date" imeMode="halfAlpha" allowBlank="1" showInputMessage="1" showErrorMessage="1" error="有効な日付を入力してください" sqref="W494:X494" xr:uid="{42022A30-A614-45B9-8D5F-64BA1F1ECBFF}">
      <formula1>92</formula1>
      <formula2>73415</formula2>
    </dataValidation>
    <dataValidation type="date" imeMode="halfAlpha" allowBlank="1" showInputMessage="1" showErrorMessage="1" error="有効な日付を入力してください" sqref="T495:U495" xr:uid="{EE6E2248-93D3-4D8A-B7D9-07B84FE7A5ED}">
      <formula1>92</formula1>
      <formula2>73415</formula2>
    </dataValidation>
    <dataValidation type="date" imeMode="halfAlpha" allowBlank="1" showInputMessage="1" showErrorMessage="1" error="有効な日付を入力してください" sqref="W495:X495" xr:uid="{EB1DA92D-C0DD-4BBC-B58C-83DF200FF6FE}">
      <formula1>92</formula1>
      <formula2>73415</formula2>
    </dataValidation>
    <dataValidation type="date" imeMode="halfAlpha" allowBlank="1" showInputMessage="1" showErrorMessage="1" error="有効な日付を入力してください" sqref="T496:U496" xr:uid="{91022804-A923-4976-92D2-2057B6233565}">
      <formula1>92</formula1>
      <formula2>73415</formula2>
    </dataValidation>
    <dataValidation type="date" imeMode="halfAlpha" allowBlank="1" showInputMessage="1" showErrorMessage="1" error="有効な日付を入力してください" sqref="W496:X496" xr:uid="{32709D68-6F64-4CE8-B1FE-8995A13B07B6}">
      <formula1>92</formula1>
      <formula2>73415</formula2>
    </dataValidation>
    <dataValidation type="date" imeMode="halfAlpha" allowBlank="1" showInputMessage="1" showErrorMessage="1" error="有効な日付を入力してください" sqref="T497:U497" xr:uid="{C28F8471-32C0-4798-A49B-25ABD2BFA02C}">
      <formula1>92</formula1>
      <formula2>73415</formula2>
    </dataValidation>
    <dataValidation type="date" imeMode="halfAlpha" allowBlank="1" showInputMessage="1" showErrorMessage="1" error="有効な日付を入力してください" sqref="W497:X497" xr:uid="{86945376-4702-442E-A016-87AB8DD7607D}">
      <formula1>92</formula1>
      <formula2>73415</formula2>
    </dataValidation>
    <dataValidation type="date" imeMode="halfAlpha" allowBlank="1" showInputMessage="1" showErrorMessage="1" error="有効な日付を入力してください" sqref="T498:U498" xr:uid="{A9FEA4CB-F761-4DCE-B2AF-CC049C0A7FAD}">
      <formula1>92</formula1>
      <formula2>73415</formula2>
    </dataValidation>
    <dataValidation type="date" imeMode="halfAlpha" allowBlank="1" showInputMessage="1" showErrorMessage="1" error="有効な日付を入力してください" sqref="W498:X498" xr:uid="{E8EABF84-1A16-4307-8EB8-06CD9428A169}">
      <formula1>92</formula1>
      <formula2>73415</formula2>
    </dataValidation>
    <dataValidation type="date" imeMode="halfAlpha" allowBlank="1" showInputMessage="1" showErrorMessage="1" error="有効な日付を入力してください" sqref="T499:U499" xr:uid="{20AB5417-62D4-4051-96E1-6087AE58E242}">
      <formula1>92</formula1>
      <formula2>73415</formula2>
    </dataValidation>
    <dataValidation type="date" imeMode="halfAlpha" allowBlank="1" showInputMessage="1" showErrorMessage="1" error="有効な日付を入力してください" sqref="W499:X499" xr:uid="{D959759A-952C-4DED-A7FC-F26F0010FC36}">
      <formula1>92</formula1>
      <formula2>73415</formula2>
    </dataValidation>
    <dataValidation type="date" imeMode="halfAlpha" allowBlank="1" showInputMessage="1" showErrorMessage="1" error="有効な日付を入力してください" sqref="T500:U500" xr:uid="{718FAE95-4135-440E-8AF5-D146D43AD106}">
      <formula1>92</formula1>
      <formula2>73415</formula2>
    </dataValidation>
    <dataValidation type="date" imeMode="halfAlpha" allowBlank="1" showInputMessage="1" showErrorMessage="1" error="有効な日付を入力してください" sqref="W500:X500" xr:uid="{541E102B-AAFC-49AE-9931-0FA6987307ED}">
      <formula1>92</formula1>
      <formula2>73415</formula2>
    </dataValidation>
    <dataValidation type="list" imeMode="halfAlpha" allowBlank="1" showInputMessage="1" showErrorMessage="1" error="リストから選択してください" sqref="E510:G510" xr:uid="{C351F198-40F3-40C1-A870-87838C035939}">
      <formula1>大分類</formula1>
    </dataValidation>
    <dataValidation type="whole" imeMode="halfAlpha" allowBlank="1" showInputMessage="1" showErrorMessage="1" error="有効な数字を入力してください" sqref="T510" xr:uid="{A10DA32E-44D9-4BF6-9CCD-BE80F78E626E}">
      <formula1>0</formula1>
      <formula2>9999999999</formula2>
    </dataValidation>
    <dataValidation type="whole" imeMode="halfAlpha" allowBlank="1" showInputMessage="1" showErrorMessage="1" error="有効な数字を入力してください" sqref="U510:V510" xr:uid="{2D2A7B49-493B-408C-8B74-969F4330F0C8}">
      <formula1>0</formula1>
      <formula2>9999999999</formula2>
    </dataValidation>
    <dataValidation type="whole" imeMode="halfAlpha" allowBlank="1" showInputMessage="1" showErrorMessage="1" error="有効な数字を入力してください" sqref="W510" xr:uid="{DE632870-84CF-4B88-B1DD-462849832A83}">
      <formula1>0</formula1>
      <formula2>9999999999</formula2>
    </dataValidation>
    <dataValidation type="list" imeMode="halfAlpha" allowBlank="1" showInputMessage="1" showErrorMessage="1" error="リストから選択してください" sqref="E511:G511" xr:uid="{7372D611-5149-4E76-A7B6-EEB935D60A37}">
      <formula1>大分類</formula1>
    </dataValidation>
    <dataValidation type="whole" imeMode="halfAlpha" allowBlank="1" showInputMessage="1" showErrorMessage="1" error="有効な数字を入力してください" sqref="T511" xr:uid="{385F1B4B-372D-4A0D-9D34-A8AA4943088C}">
      <formula1>0</formula1>
      <formula2>9999999999</formula2>
    </dataValidation>
    <dataValidation type="whole" imeMode="halfAlpha" allowBlank="1" showInputMessage="1" showErrorMessage="1" error="有効な数字を入力してください" sqref="U511:V511" xr:uid="{19C71E2A-2E97-4F50-B5C6-F76064746E54}">
      <formula1>0</formula1>
      <formula2>9999999999</formula2>
    </dataValidation>
    <dataValidation type="whole" imeMode="halfAlpha" allowBlank="1" showInputMessage="1" showErrorMessage="1" error="有効な数字を入力してください" sqref="W511" xr:uid="{87901D3A-0022-4C85-8FEC-D69CD6310021}">
      <formula1>0</formula1>
      <formula2>9999999999</formula2>
    </dataValidation>
    <dataValidation type="list" imeMode="halfAlpha" allowBlank="1" showInputMessage="1" showErrorMessage="1" error="リストから選択してください" sqref="E512:G512" xr:uid="{37A87644-01C1-42A4-9AC0-DA4167151F7C}">
      <formula1>大分類</formula1>
    </dataValidation>
    <dataValidation type="whole" imeMode="halfAlpha" allowBlank="1" showInputMessage="1" showErrorMessage="1" error="有効な数字を入力してください" sqref="T512" xr:uid="{8E537ECB-E919-4657-8E51-B40B506E9502}">
      <formula1>0</formula1>
      <formula2>9999999999</formula2>
    </dataValidation>
    <dataValidation type="whole" imeMode="halfAlpha" allowBlank="1" showInputMessage="1" showErrorMessage="1" error="有効な数字を入力してください" sqref="U512:V512" xr:uid="{19D1CE65-01BB-41AD-B9CA-DDC91C7A05A0}">
      <formula1>0</formula1>
      <formula2>9999999999</formula2>
    </dataValidation>
    <dataValidation type="whole" imeMode="halfAlpha" allowBlank="1" showInputMessage="1" showErrorMessage="1" error="有効な数字を入力してください" sqref="W512" xr:uid="{E3761695-2BB0-48A2-BBB3-155B0CC2CE8E}">
      <formula1>0</formula1>
      <formula2>9999999999</formula2>
    </dataValidation>
    <dataValidation type="list" imeMode="halfAlpha" allowBlank="1" showInputMessage="1" showErrorMessage="1" error="リストから選択してください" sqref="E513:G513" xr:uid="{2E15E22B-2A4E-4AFE-A191-E952EC8F7558}">
      <formula1>大分類</formula1>
    </dataValidation>
    <dataValidation type="whole" imeMode="halfAlpha" allowBlank="1" showInputMessage="1" showErrorMessage="1" error="有効な数字を入力してください" sqref="T513" xr:uid="{0450AE3F-736D-415F-B5B2-124046E8B0F6}">
      <formula1>0</formula1>
      <formula2>9999999999</formula2>
    </dataValidation>
    <dataValidation type="whole" imeMode="halfAlpha" allowBlank="1" showInputMessage="1" showErrorMessage="1" error="有効な数字を入力してください" sqref="U513:V513" xr:uid="{A2F3296A-15D0-411B-B44C-337454D4A2FA}">
      <formula1>0</formula1>
      <formula2>9999999999</formula2>
    </dataValidation>
    <dataValidation type="whole" imeMode="halfAlpha" allowBlank="1" showInputMessage="1" showErrorMessage="1" error="有効な数字を入力してください" sqref="W513" xr:uid="{AE265E2E-983D-4146-AE2C-D8E363668265}">
      <formula1>0</formula1>
      <formula2>9999999999</formula2>
    </dataValidation>
    <dataValidation type="list" imeMode="halfAlpha" allowBlank="1" showInputMessage="1" showErrorMessage="1" error="リストから選択してください" sqref="E514:G514" xr:uid="{AC7DC93A-DAE3-43EF-A8D1-109B8258F21A}">
      <formula1>大分類</formula1>
    </dataValidation>
    <dataValidation type="whole" imeMode="halfAlpha" allowBlank="1" showInputMessage="1" showErrorMessage="1" error="有効な数字を入力してください" sqref="T514" xr:uid="{4C446B73-E898-495E-B422-671500D4C0A5}">
      <formula1>0</formula1>
      <formula2>9999999999</formula2>
    </dataValidation>
    <dataValidation type="whole" imeMode="halfAlpha" allowBlank="1" showInputMessage="1" showErrorMessage="1" error="有効な数字を入力してください" sqref="U514:V514" xr:uid="{CE06C133-BBEA-45CF-8FD8-D994D76A44A3}">
      <formula1>0</formula1>
      <formula2>9999999999</formula2>
    </dataValidation>
    <dataValidation type="whole" imeMode="halfAlpha" allowBlank="1" showInputMessage="1" showErrorMessage="1" error="有効な数字を入力してください" sqref="W514" xr:uid="{0197D3F2-5963-4D0B-8A19-1510C8396603}">
      <formula1>0</formula1>
      <formula2>9999999999</formula2>
    </dataValidation>
    <dataValidation type="list" imeMode="halfAlpha" allowBlank="1" showInputMessage="1" showErrorMessage="1" error="リストから選択してください" sqref="E515:G515" xr:uid="{F4D44337-E2EF-46DD-87E2-777459CB761E}">
      <formula1>大分類</formula1>
    </dataValidation>
    <dataValidation type="whole" imeMode="halfAlpha" allowBlank="1" showInputMessage="1" showErrorMessage="1" error="有効な数字を入力してください" sqref="T515" xr:uid="{3CBBEE8B-18D3-47D7-A7FC-28A246CA0D02}">
      <formula1>0</formula1>
      <formula2>9999999999</formula2>
    </dataValidation>
    <dataValidation type="whole" imeMode="halfAlpha" allowBlank="1" showInputMessage="1" showErrorMessage="1" error="有効な数字を入力してください" sqref="U515:V515" xr:uid="{4B231881-8D23-4D5C-BCA0-BA07A03653DA}">
      <formula1>0</formula1>
      <formula2>9999999999</formula2>
    </dataValidation>
    <dataValidation type="whole" imeMode="halfAlpha" allowBlank="1" showInputMessage="1" showErrorMessage="1" error="有効な数字を入力してください" sqref="W515" xr:uid="{E6E89CB3-1622-4758-9DD2-471D61F39795}">
      <formula1>0</formula1>
      <formula2>9999999999</formula2>
    </dataValidation>
    <dataValidation type="list" imeMode="halfAlpha" allowBlank="1" showInputMessage="1" showErrorMessage="1" error="リストから選択してください" sqref="E516:G516" xr:uid="{FCF39C9D-B5CA-4848-B8FE-F09CF65917A2}">
      <formula1>大分類</formula1>
    </dataValidation>
    <dataValidation type="whole" imeMode="halfAlpha" allowBlank="1" showInputMessage="1" showErrorMessage="1" error="有効な数字を入力してください" sqref="T516" xr:uid="{761125A3-732C-4998-9832-FE3364140669}">
      <formula1>0</formula1>
      <formula2>9999999999</formula2>
    </dataValidation>
    <dataValidation type="whole" imeMode="halfAlpha" allowBlank="1" showInputMessage="1" showErrorMessage="1" error="有効な数字を入力してください" sqref="U516:V516" xr:uid="{6746048D-4580-4321-BB7D-680526133143}">
      <formula1>0</formula1>
      <formula2>9999999999</formula2>
    </dataValidation>
    <dataValidation type="whole" imeMode="halfAlpha" allowBlank="1" showInputMessage="1" showErrorMessage="1" error="有効な数字を入力してください" sqref="W516" xr:uid="{4F41CA77-588E-487F-A6FF-515378A38E6B}">
      <formula1>0</formula1>
      <formula2>9999999999</formula2>
    </dataValidation>
    <dataValidation type="list" imeMode="halfAlpha" allowBlank="1" showInputMessage="1" showErrorMessage="1" error="リストから選択してください" sqref="E517:G517" xr:uid="{541EF710-8B8E-492F-A98E-D021D05141A6}">
      <formula1>大分類</formula1>
    </dataValidation>
    <dataValidation type="whole" imeMode="halfAlpha" allowBlank="1" showInputMessage="1" showErrorMessage="1" error="有効な数字を入力してください" sqref="T517" xr:uid="{68E488EA-C643-4714-B362-5E030201DB82}">
      <formula1>0</formula1>
      <formula2>9999999999</formula2>
    </dataValidation>
    <dataValidation type="whole" imeMode="halfAlpha" allowBlank="1" showInputMessage="1" showErrorMessage="1" error="有効な数字を入力してください" sqref="U517:V517" xr:uid="{40608ACE-5AA8-4692-AFD7-CAC8AD6CAC5C}">
      <formula1>0</formula1>
      <formula2>9999999999</formula2>
    </dataValidation>
    <dataValidation type="whole" imeMode="halfAlpha" allowBlank="1" showInputMessage="1" showErrorMessage="1" error="有効な数字を入力してください" sqref="W517" xr:uid="{3F867610-3800-4854-BB5A-7E8414B86E12}">
      <formula1>0</formula1>
      <formula2>9999999999</formula2>
    </dataValidation>
    <dataValidation type="list" imeMode="halfAlpha" allowBlank="1" showInputMessage="1" showErrorMessage="1" error="リストから選択してください" sqref="E518:G518" xr:uid="{AA69657C-BBDF-4B2E-8F53-8F5A4DE7A634}">
      <formula1>大分類</formula1>
    </dataValidation>
    <dataValidation type="whole" imeMode="halfAlpha" allowBlank="1" showInputMessage="1" showErrorMessage="1" error="有効な数字を入力してください" sqref="T518" xr:uid="{A3DB08A0-1A65-49A4-B83D-CF8FED18C402}">
      <formula1>0</formula1>
      <formula2>9999999999</formula2>
    </dataValidation>
    <dataValidation type="whole" imeMode="halfAlpha" allowBlank="1" showInputMessage="1" showErrorMessage="1" error="有効な数字を入力してください" sqref="U518:V518" xr:uid="{D67B148C-AFE0-4BCC-8640-60EC23A4AFC9}">
      <formula1>0</formula1>
      <formula2>9999999999</formula2>
    </dataValidation>
    <dataValidation type="whole" imeMode="halfAlpha" allowBlank="1" showInputMessage="1" showErrorMessage="1" error="有効な数字を入力してください" sqref="W518" xr:uid="{D3652125-1F3D-4209-A7BB-4410DF864AD2}">
      <formula1>0</formula1>
      <formula2>9999999999</formula2>
    </dataValidation>
    <dataValidation type="list" imeMode="halfAlpha" allowBlank="1" showInputMessage="1" showErrorMessage="1" error="リストから選択してください" sqref="E519:G519" xr:uid="{C7D1806D-9094-4057-9590-8887FB09D9D3}">
      <formula1>大分類</formula1>
    </dataValidation>
    <dataValidation type="whole" imeMode="halfAlpha" allowBlank="1" showInputMessage="1" showErrorMessage="1" error="有効な数字を入力してください" sqref="T519" xr:uid="{A3F64340-EBC1-43C6-9055-0C3AB65EE1FD}">
      <formula1>0</formula1>
      <formula2>9999999999</formula2>
    </dataValidation>
    <dataValidation type="whole" imeMode="halfAlpha" allowBlank="1" showInputMessage="1" showErrorMessage="1" error="有効な数字を入力してください" sqref="U519:V519" xr:uid="{2C618791-3A40-40EF-A8BC-FAB1AE7A29C5}">
      <formula1>0</formula1>
      <formula2>9999999999</formula2>
    </dataValidation>
    <dataValidation type="whole" imeMode="halfAlpha" allowBlank="1" showInputMessage="1" showErrorMessage="1" error="有効な数字を入力してください" sqref="W519" xr:uid="{4D74DAC8-E1BE-4B4A-B9B1-BE4C22BBD2E5}">
      <formula1>0</formula1>
      <formula2>9999999999</formula2>
    </dataValidation>
    <dataValidation type="list" imeMode="halfAlpha" allowBlank="1" showInputMessage="1" showErrorMessage="1" error="リストから選択してください" sqref="E520:G520" xr:uid="{AA2CFCB3-C596-453B-8723-70604D81B508}">
      <formula1>大分類</formula1>
    </dataValidation>
    <dataValidation type="whole" imeMode="halfAlpha" allowBlank="1" showInputMessage="1" showErrorMessage="1" error="有効な数字を入力してください" sqref="T520" xr:uid="{9ED73F4B-3BD2-4B1F-83D8-D02629C79F10}">
      <formula1>0</formula1>
      <formula2>9999999999</formula2>
    </dataValidation>
    <dataValidation type="whole" imeMode="halfAlpha" allowBlank="1" showInputMessage="1" showErrorMessage="1" error="有効な数字を入力してください" sqref="U520:V520" xr:uid="{0565692C-0EF3-437F-BC0D-3DEA887A8AF6}">
      <formula1>0</formula1>
      <formula2>9999999999</formula2>
    </dataValidation>
    <dataValidation type="whole" imeMode="halfAlpha" allowBlank="1" showInputMessage="1" showErrorMessage="1" error="有効な数字を入力してください" sqref="W520" xr:uid="{B8DDA298-DB29-458C-8BD8-47E2F1D155A4}">
      <formula1>0</formula1>
      <formula2>9999999999</formula2>
    </dataValidation>
    <dataValidation type="list" imeMode="halfAlpha" allowBlank="1" showInputMessage="1" showErrorMessage="1" error="リストから選択してください" sqref="E521:G521" xr:uid="{5FD8354B-D4A0-4D9B-A1B0-A08866DAC051}">
      <formula1>大分類</formula1>
    </dataValidation>
    <dataValidation type="whole" imeMode="halfAlpha" allowBlank="1" showInputMessage="1" showErrorMessage="1" error="有効な数字を入力してください" sqref="T521" xr:uid="{9721841E-FF78-4FCD-92F3-F052E53161BC}">
      <formula1>0</formula1>
      <formula2>9999999999</formula2>
    </dataValidation>
    <dataValidation type="whole" imeMode="halfAlpha" allowBlank="1" showInputMessage="1" showErrorMessage="1" error="有効な数字を入力してください" sqref="U521:V521" xr:uid="{9E64DB90-A234-482C-9F87-42421C7D0BCF}">
      <formula1>0</formula1>
      <formula2>9999999999</formula2>
    </dataValidation>
    <dataValidation type="whole" imeMode="halfAlpha" allowBlank="1" showInputMessage="1" showErrorMessage="1" error="有効な数字を入力してください" sqref="W521" xr:uid="{31D31653-3454-4654-8AF6-7ECAF4D8199B}">
      <formula1>0</formula1>
      <formula2>9999999999</formula2>
    </dataValidation>
    <dataValidation type="list" imeMode="halfAlpha" allowBlank="1" showInputMessage="1" showErrorMessage="1" error="リストから選択してください" sqref="E522:G522" xr:uid="{A98A885F-E8C6-44D6-AF68-F9F75045B8C7}">
      <formula1>大分類</formula1>
    </dataValidation>
    <dataValidation type="whole" imeMode="halfAlpha" allowBlank="1" showInputMessage="1" showErrorMessage="1" error="有効な数字を入力してください" sqref="T522" xr:uid="{866BC08F-FFD6-42CA-B39C-9BFC070EAB5B}">
      <formula1>0</formula1>
      <formula2>9999999999</formula2>
    </dataValidation>
    <dataValidation type="whole" imeMode="halfAlpha" allowBlank="1" showInputMessage="1" showErrorMessage="1" error="有効な数字を入力してください" sqref="U522:V522" xr:uid="{06DAF944-7599-49B7-9FD3-CA1193F7884E}">
      <formula1>0</formula1>
      <formula2>9999999999</formula2>
    </dataValidation>
    <dataValidation type="whole" imeMode="halfAlpha" allowBlank="1" showInputMessage="1" showErrorMessage="1" error="有効な数字を入力してください" sqref="W522" xr:uid="{CC2FFBFD-E0F9-4A95-A5F8-C3E747833BF7}">
      <formula1>0</formula1>
      <formula2>9999999999</formula2>
    </dataValidation>
    <dataValidation type="list" imeMode="halfAlpha" allowBlank="1" showInputMessage="1" showErrorMessage="1" error="リストから選択してください" sqref="E523:G523" xr:uid="{312E6090-277C-4EDC-B246-D669AA26362E}">
      <formula1>大分類</formula1>
    </dataValidation>
    <dataValidation type="whole" imeMode="halfAlpha" allowBlank="1" showInputMessage="1" showErrorMessage="1" error="有効な数字を入力してください" sqref="T523" xr:uid="{802C45B6-7805-41F9-97EB-8D576C39D030}">
      <formula1>0</formula1>
      <formula2>9999999999</formula2>
    </dataValidation>
    <dataValidation type="whole" imeMode="halfAlpha" allowBlank="1" showInputMessage="1" showErrorMessage="1" error="有効な数字を入力してください" sqref="U523:V523" xr:uid="{CC4E7008-73FA-4DBC-84AC-4F9CDC14F757}">
      <formula1>0</formula1>
      <formula2>9999999999</formula2>
    </dataValidation>
    <dataValidation type="whole" imeMode="halfAlpha" allowBlank="1" showInputMessage="1" showErrorMessage="1" error="有効な数字を入力してください" sqref="W523" xr:uid="{F51AE667-0C57-4E94-A7C5-2B24CAA5C0CA}">
      <formula1>0</formula1>
      <formula2>9999999999</formula2>
    </dataValidation>
    <dataValidation type="list" imeMode="halfAlpha" allowBlank="1" showInputMessage="1" showErrorMessage="1" error="リストから選択してください" sqref="E524:G524" xr:uid="{75B1849A-143D-4A4F-96AD-2BBFD5DE4BFF}">
      <formula1>大分類</formula1>
    </dataValidation>
    <dataValidation type="whole" imeMode="halfAlpha" allowBlank="1" showInputMessage="1" showErrorMessage="1" error="有効な数字を入力してください" sqref="T524" xr:uid="{EB5FC85D-0C3A-4F7E-9BDE-42BD9DB9A77F}">
      <formula1>0</formula1>
      <formula2>9999999999</formula2>
    </dataValidation>
    <dataValidation type="whole" imeMode="halfAlpha" allowBlank="1" showInputMessage="1" showErrorMessage="1" error="有効な数字を入力してください" sqref="U524:V524" xr:uid="{90B27952-E4A1-48FC-AC0B-3F222BBDEBAA}">
      <formula1>0</formula1>
      <formula2>9999999999</formula2>
    </dataValidation>
    <dataValidation type="whole" imeMode="halfAlpha" allowBlank="1" showInputMessage="1" showErrorMessage="1" error="有効な数字を入力してください" sqref="W524" xr:uid="{794D0DC0-F458-47F3-B4B3-B24EE09DF786}">
      <formula1>0</formula1>
      <formula2>9999999999</formula2>
    </dataValidation>
    <dataValidation type="list" imeMode="halfAlpha" allowBlank="1" showInputMessage="1" showErrorMessage="1" error="リストから選択してください" sqref="E525:G525" xr:uid="{A72150D8-C024-4DF8-9EEF-22CB1B2B4608}">
      <formula1>大分類</formula1>
    </dataValidation>
    <dataValidation type="whole" imeMode="halfAlpha" allowBlank="1" showInputMessage="1" showErrorMessage="1" error="有効な数字を入力してください" sqref="T525" xr:uid="{7ABDC53C-F9E6-4E87-BBF1-58AD6BFB9EBA}">
      <formula1>0</formula1>
      <formula2>9999999999</formula2>
    </dataValidation>
    <dataValidation type="whole" imeMode="halfAlpha" allowBlank="1" showInputMessage="1" showErrorMessage="1" error="有効な数字を入力してください" sqref="U525:V525" xr:uid="{14D20BB5-54D4-4903-A26E-F6BF733DFA5C}">
      <formula1>0</formula1>
      <formula2>9999999999</formula2>
    </dataValidation>
    <dataValidation type="whole" imeMode="halfAlpha" allowBlank="1" showInputMessage="1" showErrorMessage="1" error="有効な数字を入力してください" sqref="W525" xr:uid="{1CA59AB7-C9B7-42E4-86D2-0CC17F667DF3}">
      <formula1>0</formula1>
      <formula2>9999999999</formula2>
    </dataValidation>
    <dataValidation type="list" imeMode="halfAlpha" allowBlank="1" showInputMessage="1" showErrorMessage="1" error="リストから選択してください" sqref="E526:G526" xr:uid="{CA5CEC4D-9037-4426-90AE-73C7E5F02755}">
      <formula1>大分類</formula1>
    </dataValidation>
    <dataValidation type="whole" imeMode="halfAlpha" allowBlank="1" showInputMessage="1" showErrorMessage="1" error="有効な数字を入力してください" sqref="T526" xr:uid="{E60ED61D-EAB0-45E3-8663-815D54178E40}">
      <formula1>0</formula1>
      <formula2>9999999999</formula2>
    </dataValidation>
    <dataValidation type="whole" imeMode="halfAlpha" allowBlank="1" showInputMessage="1" showErrorMessage="1" error="有効な数字を入力してください" sqref="U526:V526" xr:uid="{3748D941-84F9-4BE9-A64E-EA001F64185C}">
      <formula1>0</formula1>
      <formula2>9999999999</formula2>
    </dataValidation>
    <dataValidation type="whole" imeMode="halfAlpha" allowBlank="1" showInputMessage="1" showErrorMessage="1" error="有効な数字を入力してください" sqref="W526" xr:uid="{FD7EC163-FD82-4B81-A10A-7497DB8CD37D}">
      <formula1>0</formula1>
      <formula2>9999999999</formula2>
    </dataValidation>
    <dataValidation type="list" imeMode="halfAlpha" allowBlank="1" showInputMessage="1" showErrorMessage="1" error="リストから選択してください" sqref="E527:G527" xr:uid="{EE95A2CC-F867-447B-88BC-B441650F8476}">
      <formula1>大分類</formula1>
    </dataValidation>
    <dataValidation type="whole" imeMode="halfAlpha" allowBlank="1" showInputMessage="1" showErrorMessage="1" error="有効な数字を入力してください" sqref="T527" xr:uid="{8ED3B875-8153-40C6-A5F7-9DF0DF4876B1}">
      <formula1>0</formula1>
      <formula2>9999999999</formula2>
    </dataValidation>
    <dataValidation type="whole" imeMode="halfAlpha" allowBlank="1" showInputMessage="1" showErrorMessage="1" error="有効な数字を入力してください" sqref="U527:V527" xr:uid="{89C89629-FD51-4FB2-A4C2-03AE5D24CA68}">
      <formula1>0</formula1>
      <formula2>9999999999</formula2>
    </dataValidation>
    <dataValidation type="whole" imeMode="halfAlpha" allowBlank="1" showInputMessage="1" showErrorMessage="1" error="有効な数字を入力してください" sqref="W527" xr:uid="{5695AF1E-9CCD-4AC5-AF90-785F3E91AD74}">
      <formula1>0</formula1>
      <formula2>9999999999</formula2>
    </dataValidation>
    <dataValidation type="list" imeMode="halfAlpha" allowBlank="1" showInputMessage="1" showErrorMessage="1" error="リストから選択してください" sqref="E528:G528" xr:uid="{41583579-D819-46B1-99D8-F8CD7F0C38AE}">
      <formula1>大分類</formula1>
    </dataValidation>
    <dataValidation type="whole" imeMode="halfAlpha" allowBlank="1" showInputMessage="1" showErrorMessage="1" error="有効な数字を入力してください" sqref="T528" xr:uid="{FC9CEFF4-F350-4B0E-BCA4-446D19A45DDC}">
      <formula1>0</formula1>
      <formula2>9999999999</formula2>
    </dataValidation>
    <dataValidation type="whole" imeMode="halfAlpha" allowBlank="1" showInputMessage="1" showErrorMessage="1" error="有効な数字を入力してください" sqref="U528:V528" xr:uid="{B81102F5-C616-4A2C-B777-855CFC00486E}">
      <formula1>0</formula1>
      <formula2>9999999999</formula2>
    </dataValidation>
    <dataValidation type="whole" imeMode="halfAlpha" allowBlank="1" showInputMessage="1" showErrorMessage="1" error="有効な数字を入力してください" sqref="W528" xr:uid="{A193D476-C618-4EE1-8A08-B93363C2C9ED}">
      <formula1>0</formula1>
      <formula2>9999999999</formula2>
    </dataValidation>
    <dataValidation type="list" imeMode="halfAlpha" allowBlank="1" showInputMessage="1" showErrorMessage="1" error="リストから選択してください" sqref="E529:G529" xr:uid="{6572F49A-6C0E-487F-9553-0A656ACE0C3D}">
      <formula1>大分類</formula1>
    </dataValidation>
    <dataValidation type="whole" imeMode="halfAlpha" allowBlank="1" showInputMessage="1" showErrorMessage="1" error="有効な数字を入力してください" sqref="T529" xr:uid="{2C3B7FF4-DF55-498F-AEC7-F5BEB70DC9E4}">
      <formula1>0</formula1>
      <formula2>9999999999</formula2>
    </dataValidation>
    <dataValidation type="whole" imeMode="halfAlpha" allowBlank="1" showInputMessage="1" showErrorMessage="1" error="有効な数字を入力してください" sqref="U529:V529" xr:uid="{40BB87A1-B256-4A6F-86AC-522FEE5F468E}">
      <formula1>0</formula1>
      <formula2>9999999999</formula2>
    </dataValidation>
    <dataValidation type="whole" imeMode="halfAlpha" allowBlank="1" showInputMessage="1" showErrorMessage="1" error="有効な数字を入力してください" sqref="W529" xr:uid="{F4A34E20-522A-4CEF-B0DC-D96C7327F600}">
      <formula1>0</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6"/>
  <sheetViews>
    <sheetView zoomScaleNormal="100" workbookViewId="0"/>
  </sheetViews>
  <sheetFormatPr defaultColWidth="9" defaultRowHeight="13.5" x14ac:dyDescent="0.15"/>
  <cols>
    <col min="1" max="1" width="9" style="142"/>
    <col min="2" max="2" width="9" style="142" customWidth="1"/>
    <col min="3" max="16384" width="9" style="142"/>
  </cols>
  <sheetData>
    <row r="1" spans="1:7" x14ac:dyDescent="0.15">
      <c r="A1" s="14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7" x14ac:dyDescent="0.15">
      <c r="A2" s="142" t="str">
        <f>"@神奈川県@和歌山県@鹿児島県@"</f>
        <v>@神奈川県@和歌山県@鹿児島県@</v>
      </c>
    </row>
    <row r="3" spans="1:7" x14ac:dyDescent="0.15">
      <c r="A3" s="142" t="s">
        <v>113</v>
      </c>
    </row>
    <row r="4" spans="1:7" x14ac:dyDescent="0.15">
      <c r="A4" s="142" t="s">
        <v>114</v>
      </c>
    </row>
    <row r="6" spans="1:7" x14ac:dyDescent="0.15">
      <c r="A6" s="142" t="s">
        <v>809</v>
      </c>
      <c r="B6" s="142" t="s">
        <v>810</v>
      </c>
      <c r="C6" s="142" t="s">
        <v>811</v>
      </c>
      <c r="D6" s="142" t="s">
        <v>812</v>
      </c>
      <c r="E6" s="142" t="s">
        <v>813</v>
      </c>
      <c r="F6" s="142" t="s">
        <v>814</v>
      </c>
      <c r="G6" s="527" t="s">
        <v>823</v>
      </c>
    </row>
  </sheetData>
  <sheetProtection algorithmName="SHA-512" hashValue="KfzLzOuDZ9ntoRv6f3cPPgOHjScogt/4BNFU4eOZ5kSOtUAjxpTW3BNaKUF79BFWOO6aViKTGIY0zPexZgEKfg==" saltValue="8H0ReztnyWQrrPApgg036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大分類</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2024-11-15T06:39:09Z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