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Z:\社会体育係\益城公認ロードレース大会\申込関係\第５回\申込書原本\"/>
    </mc:Choice>
  </mc:AlternateContent>
  <xr:revisionPtr revIDLastSave="0" documentId="13_ncr:1_{151BD3E4-A4AE-4BA8-BA79-D5B51BF3F10A}" xr6:coauthVersionLast="47" xr6:coauthVersionMax="47" xr10:uidLastSave="{00000000-0000-0000-0000-000000000000}"/>
  <bookViews>
    <workbookView xWindow="-120" yWindow="-120" windowWidth="20730" windowHeight="11040" xr2:uid="{00000000-000D-0000-FFFF-FFFF00000000}"/>
  </bookViews>
  <sheets>
    <sheet name="所属データ" sheetId="4" r:id="rId1"/>
    <sheet name="男子" sheetId="1" r:id="rId2"/>
    <sheet name="女子" sheetId="8" r:id="rId3"/>
  </sheets>
  <definedNames>
    <definedName name="_xlnm._FilterDatabase" localSheetId="0" hidden="1">所属データ!$A$1:$C$1409</definedName>
    <definedName name="_xlnm.Criteria" localSheetId="0">所属データ!#REF!</definedName>
    <definedName name="_xlnm.Extract" localSheetId="0">所属データ!#REF!</definedName>
    <definedName name="_xlnm.Print_Area" localSheetId="0">所属データ!$B$1:$G$33</definedName>
    <definedName name="_xlnm.Print_Area" localSheetId="2">女子!$A$1:$L$53</definedName>
    <definedName name="_xlnm.Print_Area" localSheetId="1">男子!$A$1:$L$53</definedName>
    <definedName name="男種目" localSheetId="2">男子!$B$57:$F$66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D37" i="4" l="1"/>
  <c r="E18" i="4" l="1"/>
  <c r="C4" i="8" l="1"/>
  <c r="C4" i="1"/>
  <c r="C1" i="8"/>
  <c r="C3" i="8"/>
  <c r="C2" i="8"/>
  <c r="C3" i="1"/>
  <c r="C2" i="1"/>
  <c r="N8" i="8"/>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7" i="8"/>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7" i="1"/>
  <c r="M7" i="1"/>
  <c r="F18" i="4"/>
  <c r="L20" i="4" s="1"/>
  <c r="J20" i="4"/>
  <c r="I20" i="4"/>
  <c r="H20" i="4"/>
  <c r="G20" i="4"/>
  <c r="F20" i="4"/>
  <c r="D20" i="4"/>
  <c r="E16" i="4"/>
  <c r="J3" i="8"/>
  <c r="G3" i="8"/>
  <c r="J2" i="8"/>
  <c r="G2" i="8"/>
  <c r="J3" i="1"/>
  <c r="J2" i="1"/>
  <c r="G2" i="1"/>
  <c r="B20" i="4"/>
  <c r="C20" i="4"/>
  <c r="M6"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7" i="8"/>
  <c r="M6"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C18" i="4" l="1"/>
  <c r="D18" i="4"/>
  <c r="D19" i="4" s="1"/>
  <c r="M20" i="4" s="1"/>
  <c r="K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takano</author>
    <author>黒木　聖貴</author>
  </authors>
  <commentList>
    <comment ref="E3" authorId="0" shapeId="0" xr:uid="{00000000-0006-0000-0000-000001000000}">
      <text>
        <r>
          <rPr>
            <b/>
            <sz val="9"/>
            <color indexed="81"/>
            <rFont val="ＭＳ Ｐゴシック"/>
            <family val="3"/>
            <charset val="128"/>
          </rPr>
          <t>個人の登録陸協は、男女の申込みシートで変更できます。</t>
        </r>
      </text>
    </comment>
    <comment ref="E4" authorId="0" shapeId="0" xr:uid="{00000000-0006-0000-0000-000002000000}">
      <text>
        <r>
          <rPr>
            <sz val="9"/>
            <color indexed="81"/>
            <rFont val="ＭＳ Ｐゴシック"/>
            <family val="3"/>
            <charset val="128"/>
          </rPr>
          <t xml:space="preserve">申込み所属の種別で参加料が計算されます。
</t>
        </r>
      </text>
    </comment>
    <comment ref="D19" authorId="1" shapeId="0" xr:uid="{528BC932-59C0-43A9-9B43-D2B78883ECA3}">
      <text>
        <r>
          <rPr>
            <b/>
            <sz val="9"/>
            <color indexed="81"/>
            <rFont val="MS P ゴシック"/>
            <family val="3"/>
            <charset val="128"/>
          </rPr>
          <t>参加料免除の対象となる団体はこの金額と異なる場合があります。
主催者からの返信メールをご確認ください。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益城町陸上競技協会</author>
    <author>takano</author>
    <author>黒木　聖貴</author>
  </authors>
  <commentList>
    <comment ref="B5" authorId="0" shapeId="0" xr:uid="{00000000-0006-0000-0100-000001000000}">
      <text>
        <r>
          <rPr>
            <sz val="9"/>
            <color indexed="81"/>
            <rFont val="ＭＳ Ｐゴシック"/>
            <family val="3"/>
            <charset val="128"/>
          </rPr>
          <t>陸連登録者のみ</t>
        </r>
      </text>
    </comment>
    <comment ref="E5" authorId="0" shapeId="0" xr:uid="{00000000-0006-0000-0100-000002000000}">
      <text>
        <r>
          <rPr>
            <sz val="9"/>
            <color indexed="81"/>
            <rFont val="ＭＳ Ｐゴシック"/>
            <family val="3"/>
            <charset val="128"/>
          </rPr>
          <t>陸連登録者のみ</t>
        </r>
      </text>
    </comment>
    <comment ref="E7" authorId="1" shapeId="0" xr:uid="{00000000-0006-0000-0100-000003000000}">
      <text>
        <r>
          <rPr>
            <b/>
            <sz val="9"/>
            <color indexed="81"/>
            <rFont val="ＭＳ Ｐゴシック"/>
            <family val="3"/>
            <charset val="128"/>
          </rPr>
          <t>大学等では個人の所属陸協を入力してください。</t>
        </r>
        <r>
          <rPr>
            <sz val="9"/>
            <color indexed="81"/>
            <rFont val="ＭＳ Ｐゴシック"/>
            <family val="3"/>
            <charset val="128"/>
          </rPr>
          <t xml:space="preserve">
</t>
        </r>
      </text>
    </comment>
    <comment ref="F7" authorId="2" shapeId="0" xr:uid="{BCEDAAC2-B5B5-460F-BBF9-373660A3BCDF}">
      <text>
        <r>
          <rPr>
            <b/>
            <sz val="9"/>
            <color indexed="81"/>
            <rFont val="MS P ゴシック"/>
            <family val="3"/>
            <charset val="128"/>
          </rPr>
          <t>小学生は学年を記入
してください。</t>
        </r>
      </text>
    </comment>
    <comment ref="H7" authorId="1" shapeId="0" xr:uid="{00000000-0006-0000-0100-000004000000}">
      <text>
        <r>
          <rPr>
            <b/>
            <sz val="9"/>
            <color indexed="81"/>
            <rFont val="ＭＳ Ｐゴシック"/>
            <family val="3"/>
            <charset val="128"/>
          </rPr>
          <t>1/100秒まで入力
例）10分56秒2→105620</t>
        </r>
      </text>
    </comment>
    <comment ref="I7" authorId="1" shapeId="0" xr:uid="{00000000-0006-0000-0100-000005000000}">
      <text>
        <r>
          <rPr>
            <b/>
            <sz val="9"/>
            <color indexed="81"/>
            <rFont val="ＭＳ Ｐゴシック"/>
            <family val="3"/>
            <charset val="128"/>
          </rPr>
          <t>1/100秒まで入力
例）10分56秒2→105620</t>
        </r>
      </text>
    </comment>
    <comment ref="J7" authorId="1" shapeId="0" xr:uid="{00000000-0006-0000-0100-000006000000}">
      <text>
        <r>
          <rPr>
            <b/>
            <sz val="9"/>
            <color indexed="81"/>
            <rFont val="ＭＳ Ｐゴシック"/>
            <family val="3"/>
            <charset val="128"/>
          </rPr>
          <t>1/100秒まで入力
例）10分56秒2→105620</t>
        </r>
      </text>
    </comment>
    <comment ref="K7" authorId="1" shapeId="0" xr:uid="{00000000-0006-0000-0100-000007000000}">
      <text>
        <r>
          <rPr>
            <b/>
            <sz val="9"/>
            <color indexed="81"/>
            <rFont val="ＭＳ Ｐゴシック"/>
            <family val="3"/>
            <charset val="128"/>
          </rPr>
          <t>1/100秒まで入力
例）10分56秒2→105620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takano</author>
    <author>黒木　聖貴</author>
  </authors>
  <commentList>
    <comment ref="E7" authorId="0" shapeId="0" xr:uid="{00000000-0006-0000-0200-000001000000}">
      <text>
        <r>
          <rPr>
            <sz val="9"/>
            <color indexed="81"/>
            <rFont val="ＭＳ Ｐゴシック"/>
            <family val="3"/>
            <charset val="128"/>
          </rPr>
          <t xml:space="preserve">大学等では個人の所属陸協を入力してください。
</t>
        </r>
      </text>
    </comment>
    <comment ref="F7" authorId="1" shapeId="0" xr:uid="{DF3D9E97-7E34-4593-9765-E980184507DB}">
      <text>
        <r>
          <rPr>
            <b/>
            <sz val="9"/>
            <color indexed="81"/>
            <rFont val="MS P ゴシック"/>
            <family val="3"/>
            <charset val="128"/>
          </rPr>
          <t>小学生は学年を記入してください。</t>
        </r>
      </text>
    </comment>
    <comment ref="H7" authorId="0" shapeId="0" xr:uid="{00000000-0006-0000-0200-000002000000}">
      <text>
        <r>
          <rPr>
            <b/>
            <sz val="9"/>
            <color indexed="81"/>
            <rFont val="ＭＳ Ｐゴシック"/>
            <family val="3"/>
            <charset val="128"/>
          </rPr>
          <t>1/100秒まで入力
例）10分56秒2→105620</t>
        </r>
      </text>
    </comment>
    <comment ref="I7" authorId="0" shapeId="0" xr:uid="{00000000-0006-0000-0200-000003000000}">
      <text>
        <r>
          <rPr>
            <b/>
            <sz val="9"/>
            <color indexed="81"/>
            <rFont val="ＭＳ Ｐゴシック"/>
            <family val="3"/>
            <charset val="128"/>
          </rPr>
          <t>1/100秒まで入力
例）10分56秒2→105620</t>
        </r>
      </text>
    </comment>
    <comment ref="J7" authorId="0" shapeId="0" xr:uid="{00000000-0006-0000-0200-000004000000}">
      <text>
        <r>
          <rPr>
            <b/>
            <sz val="9"/>
            <color indexed="81"/>
            <rFont val="ＭＳ Ｐゴシック"/>
            <family val="3"/>
            <charset val="128"/>
          </rPr>
          <t>1/100秒まで入力
例）10分56秒2→105620</t>
        </r>
      </text>
    </comment>
    <comment ref="K7" authorId="0" shapeId="0" xr:uid="{00000000-0006-0000-0200-000005000000}">
      <text>
        <r>
          <rPr>
            <b/>
            <sz val="9"/>
            <color indexed="81"/>
            <rFont val="ＭＳ Ｐゴシック"/>
            <family val="3"/>
            <charset val="128"/>
          </rPr>
          <t>1/100秒まで入力
例）10分56秒2→105620</t>
        </r>
      </text>
    </comment>
  </commentList>
</comments>
</file>

<file path=xl/sharedStrings.xml><?xml version="1.0" encoding="utf-8"?>
<sst xmlns="http://schemas.openxmlformats.org/spreadsheetml/2006/main" count="241" uniqueCount="131">
  <si>
    <t>項　目</t>
    <rPh sb="0" eb="1">
      <t>コウ</t>
    </rPh>
    <rPh sb="2" eb="3">
      <t>メ</t>
    </rPh>
    <phoneticPr fontId="3"/>
  </si>
  <si>
    <t>金　額</t>
    <rPh sb="0" eb="1">
      <t>キン</t>
    </rPh>
    <rPh sb="2" eb="3">
      <t>ガク</t>
    </rPh>
    <phoneticPr fontId="3"/>
  </si>
  <si>
    <t>数　量（単価）</t>
    <rPh sb="0" eb="1">
      <t>カズ</t>
    </rPh>
    <rPh sb="2" eb="3">
      <t>リョウ</t>
    </rPh>
    <rPh sb="4" eb="6">
      <t>タンカ</t>
    </rPh>
    <phoneticPr fontId="3"/>
  </si>
  <si>
    <t>No</t>
    <phoneticPr fontId="3"/>
  </si>
  <si>
    <t>氏  名</t>
    <rPh sb="0" eb="1">
      <t>シ</t>
    </rPh>
    <rPh sb="3" eb="4">
      <t>メイ</t>
    </rPh>
    <phoneticPr fontId="3"/>
  </si>
  <si>
    <t>No</t>
    <phoneticPr fontId="3"/>
  </si>
  <si>
    <t>姓と名の間にｽﾍﾟｰｽ</t>
    <rPh sb="0" eb="1">
      <t>セイ</t>
    </rPh>
    <rPh sb="2" eb="3">
      <t>メイ</t>
    </rPh>
    <rPh sb="4" eb="5">
      <t>アイダ</t>
    </rPh>
    <phoneticPr fontId="3"/>
  </si>
  <si>
    <t>合　　　計</t>
    <rPh sb="0" eb="1">
      <t>ゴウ</t>
    </rPh>
    <rPh sb="4" eb="5">
      <t>ケイ</t>
    </rPh>
    <phoneticPr fontId="3"/>
  </si>
  <si>
    <t>種目名</t>
    <rPh sb="0" eb="2">
      <t>シュモク</t>
    </rPh>
    <rPh sb="2" eb="3">
      <t>メイ</t>
    </rPh>
    <phoneticPr fontId="3"/>
  </si>
  <si>
    <t>最高記録</t>
    <rPh sb="0" eb="2">
      <t>サイコウ</t>
    </rPh>
    <rPh sb="2" eb="4">
      <t>キロク</t>
    </rPh>
    <phoneticPr fontId="3"/>
  </si>
  <si>
    <t>種目名</t>
  </si>
  <si>
    <t>男子種目</t>
    <rPh sb="0" eb="2">
      <t>ダンシ</t>
    </rPh>
    <rPh sb="2" eb="4">
      <t>シュモク</t>
    </rPh>
    <phoneticPr fontId="3"/>
  </si>
  <si>
    <t>女子種目</t>
    <rPh sb="0" eb="2">
      <t>ジョシ</t>
    </rPh>
    <rPh sb="2" eb="4">
      <t>シュモク</t>
    </rPh>
    <phoneticPr fontId="3"/>
  </si>
  <si>
    <t>内　　　訳</t>
    <rPh sb="0" eb="1">
      <t>ウチ</t>
    </rPh>
    <rPh sb="4" eb="5">
      <t>ヤク</t>
    </rPh>
    <phoneticPr fontId="3"/>
  </si>
  <si>
    <t>tel(携帯)</t>
    <rPh sb="4" eb="6">
      <t>ケイタイ</t>
    </rPh>
    <phoneticPr fontId="3"/>
  </si>
  <si>
    <t>　　各氏名を入力してください。（全角漢字）　</t>
    <rPh sb="2" eb="3">
      <t>カク</t>
    </rPh>
    <rPh sb="3" eb="5">
      <t>シメイ</t>
    </rPh>
    <rPh sb="6" eb="8">
      <t>ニュウリョク</t>
    </rPh>
    <rPh sb="16" eb="18">
      <t>ゼンカク</t>
    </rPh>
    <rPh sb="18" eb="20">
      <t>カンジ</t>
    </rPh>
    <phoneticPr fontId="3"/>
  </si>
  <si>
    <t>所属名(略称)：</t>
    <rPh sb="0" eb="2">
      <t>ショゾク</t>
    </rPh>
    <rPh sb="2" eb="3">
      <t>メイ</t>
    </rPh>
    <rPh sb="4" eb="6">
      <t>リャクショウ</t>
    </rPh>
    <phoneticPr fontId="3"/>
  </si>
  <si>
    <t>入力時の注意点</t>
    <phoneticPr fontId="3"/>
  </si>
  <si>
    <t>・種目はリストから選択します。間違いがないようにしてください。</t>
    <rPh sb="1" eb="3">
      <t>シュモク</t>
    </rPh>
    <rPh sb="9" eb="11">
      <t>センタク</t>
    </rPh>
    <rPh sb="15" eb="17">
      <t>マチガ</t>
    </rPh>
    <phoneticPr fontId="3"/>
  </si>
  <si>
    <t>申込方法</t>
    <phoneticPr fontId="3"/>
  </si>
  <si>
    <t>読込数</t>
    <rPh sb="0" eb="1">
      <t>ヨ</t>
    </rPh>
    <rPh sb="1" eb="2">
      <t>コ</t>
    </rPh>
    <rPh sb="2" eb="3">
      <t>スウ</t>
    </rPh>
    <phoneticPr fontId="3"/>
  </si>
  <si>
    <t>個人種目</t>
    <rPh sb="0" eb="2">
      <t>コジン</t>
    </rPh>
    <rPh sb="2" eb="4">
      <t>シュモク</t>
    </rPh>
    <phoneticPr fontId="3"/>
  </si>
  <si>
    <t>登録陸協：</t>
    <rPh sb="0" eb="2">
      <t>トウロク</t>
    </rPh>
    <rPh sb="2" eb="3">
      <t>リク</t>
    </rPh>
    <rPh sb="3" eb="4">
      <t>キョウ</t>
    </rPh>
    <phoneticPr fontId="3"/>
  </si>
  <si>
    <t>種　　　目</t>
    <rPh sb="0" eb="1">
      <t>タネ</t>
    </rPh>
    <rPh sb="4" eb="5">
      <t>メ</t>
    </rPh>
    <phoneticPr fontId="3"/>
  </si>
  <si>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</si>
  <si>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</si>
  <si>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</si>
  <si>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</si>
  <si>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</si>
  <si>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</si>
  <si>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</si>
  <si>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</si>
  <si>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</si>
  <si>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</si>
  <si>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</si>
  <si>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</si>
  <si>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</si>
  <si>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</si>
  <si>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</si>
  <si>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</si>
  <si>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</si>
  <si>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</si>
  <si>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</si>
  <si>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</si>
  <si>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</si>
  <si>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</si>
  <si>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</si>
  <si>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</si>
  <si>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</si>
  <si>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</si>
  <si>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</si>
  <si>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</si>
  <si>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</si>
  <si>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</si>
  <si>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</si>
  <si>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</si>
  <si>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</si>
  <si>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</si>
  <si>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</si>
  <si>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</si>
  <si>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</si>
  <si>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</si>
  <si>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</si>
  <si>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</si>
  <si>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</si>
  <si>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</si>
  <si>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大　分</t>
  </si>
  <si>
    <t>熊　本</t>
  </si>
  <si>
    <t>宮　崎</t>
  </si>
  <si>
    <t>鹿児島</t>
  </si>
  <si>
    <t>沖　縄</t>
  </si>
  <si>
    <t>申込責任者名：</t>
    <rPh sb="0" eb="2">
      <t>モウシコ</t>
    </rPh>
    <rPh sb="2" eb="5">
      <t>セキニンシャ</t>
    </rPh>
    <rPh sb="5" eb="6">
      <t>メイ</t>
    </rPh>
    <phoneticPr fontId="3"/>
  </si>
  <si>
    <t>登録</t>
  </si>
  <si>
    <t>登録</t>
    <rPh sb="0" eb="2">
      <t>トウロク</t>
    </rPh>
    <phoneticPr fontId="3"/>
  </si>
  <si>
    <t>陸協</t>
  </si>
  <si>
    <t>陸協</t>
    <rPh sb="0" eb="2">
      <t>リッキョウ</t>
    </rPh>
    <phoneticPr fontId="3"/>
  </si>
  <si>
    <t>年齢</t>
    <rPh sb="0" eb="2">
      <t>ネンレイ</t>
    </rPh>
    <phoneticPr fontId="3"/>
  </si>
  <si>
    <t>○</t>
    <phoneticPr fontId="3"/>
  </si>
  <si>
    <t>登録
番号</t>
    <rPh sb="0" eb="2">
      <t>トウロク</t>
    </rPh>
    <rPh sb="3" eb="5">
      <t>バンゴウ</t>
    </rPh>
    <phoneticPr fontId="3"/>
  </si>
  <si>
    <t>○</t>
    <phoneticPr fontId="3"/>
  </si>
  <si>
    <t>tel(携帯)</t>
    <phoneticPr fontId="3"/>
  </si>
  <si>
    <t>住所：</t>
    <rPh sb="0" eb="2">
      <t>ジュウショ</t>
    </rPh>
    <phoneticPr fontId="3"/>
  </si>
  <si>
    <t>〒番号：</t>
    <rPh sb="1" eb="3">
      <t>バンゴウ</t>
    </rPh>
    <phoneticPr fontId="3"/>
  </si>
  <si>
    <t>電話番号：</t>
    <rPh sb="0" eb="2">
      <t>デンワ</t>
    </rPh>
    <rPh sb="2" eb="4">
      <t>バンゴウ</t>
    </rPh>
    <phoneticPr fontId="3"/>
  </si>
  <si>
    <t>種別：</t>
    <rPh sb="0" eb="2">
      <t>シュベツ</t>
    </rPh>
    <phoneticPr fontId="3"/>
  </si>
  <si>
    <t>参加料は種別で計算されます。</t>
    <rPh sb="0" eb="3">
      <t>サンカリョウ</t>
    </rPh>
    <rPh sb="4" eb="6">
      <t>シュベツ</t>
    </rPh>
    <rPh sb="7" eb="9">
      <t>ケイサン</t>
    </rPh>
    <phoneticPr fontId="3"/>
  </si>
  <si>
    <t>１０ｋｍ（高校）</t>
    <rPh sb="5" eb="7">
      <t>コウコウ</t>
    </rPh>
    <phoneticPr fontId="3"/>
  </si>
  <si>
    <t>５ｋｍ（中学）</t>
    <rPh sb="4" eb="6">
      <t>チュウガク</t>
    </rPh>
    <phoneticPr fontId="3"/>
  </si>
  <si>
    <t>監督名：</t>
    <rPh sb="0" eb="2">
      <t>カントク</t>
    </rPh>
    <rPh sb="2" eb="3">
      <t>メイ</t>
    </rPh>
    <phoneticPr fontId="3"/>
  </si>
  <si>
    <r>
      <t>注：そのまま取り込むため様式及び</t>
    </r>
    <r>
      <rPr>
        <b/>
        <u/>
        <sz val="13"/>
        <rFont val="ＭＳ Ｐゴシック"/>
        <family val="3"/>
        <charset val="128"/>
      </rPr>
      <t>設定は絶対</t>
    </r>
    <r>
      <rPr>
        <b/>
        <sz val="13"/>
        <rFont val="ＭＳ Ｐゴシック"/>
        <family val="3"/>
        <charset val="128"/>
      </rPr>
      <t>に変更しないこと。</t>
    </r>
    <rPh sb="0" eb="1">
      <t>チュウ</t>
    </rPh>
    <rPh sb="6" eb="7">
      <t>ト</t>
    </rPh>
    <rPh sb="8" eb="9">
      <t>コ</t>
    </rPh>
    <rPh sb="12" eb="14">
      <t>ヨウシキ</t>
    </rPh>
    <rPh sb="14" eb="15">
      <t>オヨ</t>
    </rPh>
    <rPh sb="16" eb="18">
      <t>セッテイ</t>
    </rPh>
    <rPh sb="19" eb="21">
      <t>ゼッタイ</t>
    </rPh>
    <rPh sb="22" eb="24">
      <t>ヘンコウ</t>
    </rPh>
    <phoneticPr fontId="3"/>
  </si>
  <si>
    <t>一般</t>
    <rPh sb="0" eb="2">
      <t>イッパン</t>
    </rPh>
    <phoneticPr fontId="3"/>
  </si>
  <si>
    <t>小学</t>
    <rPh sb="0" eb="2">
      <t>ショウガク</t>
    </rPh>
    <phoneticPr fontId="3"/>
  </si>
  <si>
    <t>１０ｋｍ（一般）</t>
    <rPh sb="5" eb="7">
      <t>イッパン</t>
    </rPh>
    <phoneticPr fontId="3"/>
  </si>
  <si>
    <t>　　　※学校の場合、略称に小・中・高・大をつけてください（例：益城中）</t>
    <rPh sb="4" eb="6">
      <t>ガッコウ</t>
    </rPh>
    <rPh sb="7" eb="9">
      <t>バアイ</t>
    </rPh>
    <rPh sb="10" eb="12">
      <t>リャクショウ</t>
    </rPh>
    <rPh sb="13" eb="14">
      <t>ショウ</t>
    </rPh>
    <rPh sb="19" eb="20">
      <t>ダイ</t>
    </rPh>
    <rPh sb="31" eb="33">
      <t>マシキ</t>
    </rPh>
    <phoneticPr fontId="3"/>
  </si>
  <si>
    <r>
      <t>=</t>
    </r>
    <r>
      <rPr>
        <sz val="11"/>
        <rFont val="ＭＳ Ｐゴシック"/>
        <family val="3"/>
        <charset val="128"/>
      </rPr>
      <t>C12</t>
    </r>
    <phoneticPr fontId="3"/>
  </si>
  <si>
    <t>※小学生の場合、保護者名</t>
    <rPh sb="1" eb="4">
      <t>ショウガクセイ</t>
    </rPh>
    <rPh sb="5" eb="7">
      <t>バアイ</t>
    </rPh>
    <rPh sb="8" eb="11">
      <t>ホゴシャ</t>
    </rPh>
    <rPh sb="11" eb="12">
      <t>メイ</t>
    </rPh>
    <phoneticPr fontId="3"/>
  </si>
  <si>
    <t>・最高記録を必ず入力してください。（小学生を除く）</t>
    <rPh sb="18" eb="21">
      <t>ショウガクセイ</t>
    </rPh>
    <rPh sb="22" eb="23">
      <t>ノゾ</t>
    </rPh>
    <phoneticPr fontId="3"/>
  </si>
  <si>
    <t>　それぞれ申込みしてください。</t>
    <rPh sb="5" eb="7">
      <t>モウシコ</t>
    </rPh>
    <phoneticPr fontId="3"/>
  </si>
  <si>
    <t>　但し、複数の種別を申し込む場合（例：一般と小学生）は、</t>
    <rPh sb="1" eb="2">
      <t>タダ</t>
    </rPh>
    <rPh sb="4" eb="6">
      <t>フクスウ</t>
    </rPh>
    <rPh sb="7" eb="9">
      <t>シュベツ</t>
    </rPh>
    <rPh sb="10" eb="11">
      <t>モウ</t>
    </rPh>
    <rPh sb="12" eb="13">
      <t>コ</t>
    </rPh>
    <rPh sb="14" eb="16">
      <t>バアイ</t>
    </rPh>
    <rPh sb="17" eb="18">
      <t>レイ</t>
    </rPh>
    <rPh sb="19" eb="21">
      <t>イッパン</t>
    </rPh>
    <rPh sb="22" eb="25">
      <t>ショウガクセイ</t>
    </rPh>
    <phoneticPr fontId="3"/>
  </si>
  <si>
    <t>・原則として、１つの所属団体で１ファイルで申し込みしてください。</t>
    <rPh sb="1" eb="3">
      <t>ゲンソク</t>
    </rPh>
    <rPh sb="10" eb="12">
      <t>ショゾク</t>
    </rPh>
    <rPh sb="12" eb="14">
      <t>ダンタイ</t>
    </rPh>
    <rPh sb="21" eb="22">
      <t>モウ</t>
    </rPh>
    <rPh sb="23" eb="24">
      <t>コ</t>
    </rPh>
    <phoneticPr fontId="3"/>
  </si>
  <si>
    <r>
      <t xml:space="preserve">本年度最高記録
</t>
    </r>
    <r>
      <rPr>
        <sz val="9"/>
        <rFont val="ＭＳ Ｐゴシック"/>
        <family val="3"/>
        <charset val="128"/>
      </rPr>
      <t>※10kmは必ず記入</t>
    </r>
    <rPh sb="0" eb="3">
      <t>ホンネンド</t>
    </rPh>
    <rPh sb="3" eb="5">
      <t>サイコウ</t>
    </rPh>
    <rPh sb="5" eb="7">
      <t>キロク</t>
    </rPh>
    <rPh sb="16" eb="18">
      <t>キニュウ</t>
    </rPh>
    <phoneticPr fontId="3"/>
  </si>
  <si>
    <t>10000m
(10km)</t>
    <phoneticPr fontId="3"/>
  </si>
  <si>
    <t>5000m
(5km)</t>
    <phoneticPr fontId="3"/>
  </si>
  <si>
    <t>3000m</t>
    <phoneticPr fontId="3"/>
  </si>
  <si>
    <t>1500m</t>
    <phoneticPr fontId="3"/>
  </si>
  <si>
    <t>3000m
(3km)</t>
    <phoneticPr fontId="3"/>
  </si>
  <si>
    <t>高校</t>
    <rPh sb="0" eb="2">
      <t>コウコウ</t>
    </rPh>
    <phoneticPr fontId="3"/>
  </si>
  <si>
    <t>中学</t>
    <rPh sb="0" eb="2">
      <t>チュウガク</t>
    </rPh>
    <phoneticPr fontId="3"/>
  </si>
  <si>
    <t>フリガナ
（全角）</t>
    <rPh sb="7" eb="8">
      <t>）</t>
    </rPh>
    <phoneticPr fontId="3"/>
  </si>
  <si>
    <t>フリガナ
（全角）</t>
    <rPh sb="6" eb="8">
      <t>ゼンカク</t>
    </rPh>
    <phoneticPr fontId="3"/>
  </si>
  <si>
    <t>・氏名（全角）、フリガナ（全角）、年齢（半角）を正しく入力してください。</t>
    <rPh sb="13" eb="14">
      <t>ゼン</t>
    </rPh>
    <rPh sb="17" eb="19">
      <t>ネンレイ</t>
    </rPh>
    <phoneticPr fontId="3"/>
  </si>
  <si>
    <t>　（入金後のキャンセルはできませんので、ご了承ください。）</t>
    <rPh sb="2" eb="4">
      <t>ニュウキン</t>
    </rPh>
    <rPh sb="4" eb="5">
      <t>ゴ</t>
    </rPh>
    <rPh sb="21" eb="23">
      <t>リョウショウ</t>
    </rPh>
    <phoneticPr fontId="3"/>
  </si>
  <si>
    <t>・本ファイルをメールに添付し、下記アドレスに送信してください。</t>
    <rPh sb="1" eb="2">
      <t>ホン</t>
    </rPh>
    <rPh sb="11" eb="13">
      <t>テンプ</t>
    </rPh>
    <rPh sb="22" eb="24">
      <t>ソウシン</t>
    </rPh>
    <phoneticPr fontId="3"/>
  </si>
  <si>
    <t>　但し、中学・高校の場合は学校長の参加許可を得てください。</t>
    <rPh sb="1" eb="2">
      <t>タダ</t>
    </rPh>
    <rPh sb="4" eb="6">
      <t>チュウガク</t>
    </rPh>
    <rPh sb="7" eb="9">
      <t>コウコウ</t>
    </rPh>
    <rPh sb="10" eb="12">
      <t>バアイ</t>
    </rPh>
    <rPh sb="13" eb="16">
      <t>ガッコウチョウ</t>
    </rPh>
    <rPh sb="17" eb="19">
      <t>サンカ</t>
    </rPh>
    <rPh sb="19" eb="21">
      <t>キョカ</t>
    </rPh>
    <rPh sb="22" eb="23">
      <t>エ</t>
    </rPh>
    <phoneticPr fontId="3"/>
  </si>
  <si>
    <t>・ファイル名は所属名に変更し、本文には発信者を記載して送信して下さい。</t>
    <rPh sb="5" eb="6">
      <t>メイ</t>
    </rPh>
    <rPh sb="7" eb="9">
      <t>ショゾク</t>
    </rPh>
    <rPh sb="9" eb="10">
      <t>メイ</t>
    </rPh>
    <rPh sb="11" eb="13">
      <t>ヘンコウ</t>
    </rPh>
    <rPh sb="15" eb="17">
      <t>ホンブン</t>
    </rPh>
    <rPh sb="19" eb="21">
      <t>ハッシン</t>
    </rPh>
    <rPh sb="21" eb="22">
      <t>シャ</t>
    </rPh>
    <rPh sb="23" eb="25">
      <t>キサイ</t>
    </rPh>
    <rPh sb="27" eb="29">
      <t>ソウシン</t>
    </rPh>
    <rPh sb="31" eb="32">
      <t>クダ</t>
    </rPh>
    <phoneticPr fontId="3"/>
  </si>
  <si>
    <t>問合せ先</t>
    <rPh sb="0" eb="2">
      <t>トイアワ</t>
    </rPh>
    <rPh sb="3" eb="4">
      <t>サキ</t>
    </rPh>
    <phoneticPr fontId="3"/>
  </si>
  <si>
    <t>５ｋｍ（高校）</t>
    <rPh sb="4" eb="6">
      <t>コウコウ</t>
    </rPh>
    <phoneticPr fontId="3"/>
  </si>
  <si>
    <t>３ｋｍ（中学）</t>
    <rPh sb="4" eb="6">
      <t>チュウガク</t>
    </rPh>
    <phoneticPr fontId="3"/>
  </si>
  <si>
    <t>益城公認ロードレース大会事務局
（益城町教育委員会スポーツ振興係）
ＴＥＬ　096-287-4330　ＦＡＸ　096-286-4523</t>
    <rPh sb="0" eb="2">
      <t>マシキ</t>
    </rPh>
    <rPh sb="2" eb="4">
      <t>コウニン</t>
    </rPh>
    <rPh sb="10" eb="12">
      <t>タイカイ</t>
    </rPh>
    <rPh sb="12" eb="15">
      <t>ジムキョク</t>
    </rPh>
    <rPh sb="17" eb="20">
      <t>マシキマチ</t>
    </rPh>
    <rPh sb="20" eb="22">
      <t>キョウイク</t>
    </rPh>
    <rPh sb="22" eb="25">
      <t>イインカイ</t>
    </rPh>
    <rPh sb="29" eb="31">
      <t>シンコウ</t>
    </rPh>
    <rPh sb="31" eb="32">
      <t>カカリ</t>
    </rPh>
    <phoneticPr fontId="3"/>
  </si>
  <si>
    <t>私及び参加メンバーは大会参加にあたって大会中の不慮の疾患や、生命にかかわる重大な事故なども、すべて自分の責任として主催者には迷惑をかけないと共に、大会に備えて医師の診断を受け体調には万全を期し参加することを誓います。（大会で撮影した写真等の肖像権は主催者に帰属するものとさせていただきます）</t>
    <rPh sb="109" eb="111">
      <t>タイカイ</t>
    </rPh>
    <rPh sb="112" eb="114">
      <t>サツエイ</t>
    </rPh>
    <rPh sb="116" eb="118">
      <t>シャシン</t>
    </rPh>
    <rPh sb="118" eb="119">
      <t>トウ</t>
    </rPh>
    <rPh sb="120" eb="122">
      <t>ショウゾウ</t>
    </rPh>
    <rPh sb="122" eb="123">
      <t>ケン</t>
    </rPh>
    <rPh sb="124" eb="127">
      <t>シュサイシャ</t>
    </rPh>
    <rPh sb="128" eb="130">
      <t>キゾク</t>
    </rPh>
    <phoneticPr fontId="3"/>
  </si>
  <si>
    <t>私及び参加メンバーは大会参加にあたって大会中の不慮の疾患や、生命にかかわる重大な事故なども、すべて自分の責任として主催者には迷惑をかけないと共に、大会に備えて医師の診断を受け体調には万全を期し参加することを誓います。（大会で撮影した写真等の肖像権は主催者に帰属するものとさせていただきます）</t>
    <phoneticPr fontId="3"/>
  </si>
  <si>
    <t>12/28
時点</t>
    <rPh sb="6" eb="8">
      <t>ジテン</t>
    </rPh>
    <phoneticPr fontId="3"/>
  </si>
  <si>
    <r>
      <t xml:space="preserve">本年度最高記録
</t>
    </r>
    <r>
      <rPr>
        <sz val="9"/>
        <rFont val="ＭＳ Ｐゴシック"/>
        <family val="3"/>
        <charset val="128"/>
      </rPr>
      <t>※10kmは必ず記入</t>
    </r>
    <rPh sb="0" eb="3">
      <t>ホンネンド</t>
    </rPh>
    <rPh sb="3" eb="5">
      <t>サイコウ</t>
    </rPh>
    <rPh sb="5" eb="7">
      <t>キロク</t>
    </rPh>
    <rPh sb="14" eb="15">
      <t>カナラ</t>
    </rPh>
    <rPh sb="16" eb="18">
      <t>キニュウ</t>
    </rPh>
    <phoneticPr fontId="3"/>
  </si>
  <si>
    <t>第５回　　益城公認ロードレース大会</t>
    <rPh sb="0" eb="1">
      <t>ダイ</t>
    </rPh>
    <rPh sb="2" eb="3">
      <t>カイ</t>
    </rPh>
    <rPh sb="5" eb="7">
      <t>マシキ</t>
    </rPh>
    <rPh sb="7" eb="9">
      <t>コウニン</t>
    </rPh>
    <rPh sb="15" eb="17">
      <t>タイカイ</t>
    </rPh>
    <phoneticPr fontId="3"/>
  </si>
  <si>
    <r>
      <t>メールアドレス：　sports@town.mashiki.lg.jp  
　　　　　　　　　</t>
    </r>
    <r>
      <rPr>
        <b/>
        <sz val="10"/>
        <rFont val="ＭＳ ゴシック"/>
        <family val="3"/>
        <charset val="128"/>
      </rPr>
      <t xml:space="preserve">(益城公認ロードレース大会事務局　担当：黒木)
</t>
    </r>
    <r>
      <rPr>
        <b/>
        <sz val="12"/>
        <rFont val="ＭＳ ゴシック"/>
        <family val="3"/>
        <charset val="128"/>
      </rPr>
      <t xml:space="preserve">
参加料振込口座　　金融機関名　上益城農業協同組合　益城支所　
　　　　　　　　　口座番号　　普通　７８９６２
　　　　　　　　　口座名義　　益城公認ロードレース大会実行委員会
　　　　　　　　　　　　　　　会長　西村　博則</t>
    </r>
    <r>
      <rPr>
        <sz val="12"/>
        <rFont val="ＭＳ ゴシック"/>
        <family val="3"/>
        <charset val="128"/>
      </rPr>
      <t xml:space="preserve">
　　　</t>
    </r>
    <r>
      <rPr>
        <b/>
        <sz val="12"/>
        <rFont val="ＭＳ ゴシック"/>
        <family val="3"/>
        <charset val="128"/>
      </rPr>
      <t xml:space="preserve">           
申込期限：　令和７年１１月１９日（水）
</t>
    </r>
    <r>
      <rPr>
        <b/>
        <sz val="10"/>
        <rFont val="ＭＳ ゴシック"/>
        <family val="3"/>
        <charset val="128"/>
      </rPr>
      <t>申し込み期限をお守り下さい。よろしくお願いいたします。</t>
    </r>
    <rPh sb="47" eb="49">
      <t>マシキ</t>
    </rPh>
    <rPh sb="49" eb="51">
      <t>コウニン</t>
    </rPh>
    <rPh sb="57" eb="59">
      <t>タイカイ</t>
    </rPh>
    <rPh sb="59" eb="62">
      <t>ジムキョク</t>
    </rPh>
    <rPh sb="63" eb="65">
      <t>タントウ</t>
    </rPh>
    <rPh sb="66" eb="68">
      <t>クロキ</t>
    </rPh>
    <rPh sb="71" eb="74">
      <t>サンカリョウ</t>
    </rPh>
    <rPh sb="74" eb="76">
      <t>フリコミ</t>
    </rPh>
    <rPh sb="86" eb="95">
      <t>カミマシキノウギョウキョウドウクミアイ</t>
    </rPh>
    <rPh sb="96" eb="98">
      <t>マシキ</t>
    </rPh>
    <rPh sb="98" eb="100">
      <t>シショ</t>
    </rPh>
    <rPh sb="111" eb="113">
      <t>コウザ</t>
    </rPh>
    <rPh sb="113" eb="115">
      <t>バンゴウ</t>
    </rPh>
    <rPh sb="117" eb="119">
      <t>フツウ</t>
    </rPh>
    <rPh sb="135" eb="137">
      <t>コウザ</t>
    </rPh>
    <rPh sb="137" eb="139">
      <t>メイギ</t>
    </rPh>
    <rPh sb="141" eb="143">
      <t>マシキ</t>
    </rPh>
    <rPh sb="143" eb="145">
      <t>コウニン</t>
    </rPh>
    <rPh sb="151" eb="153">
      <t>タイカイ</t>
    </rPh>
    <rPh sb="153" eb="155">
      <t>ジッコウ</t>
    </rPh>
    <rPh sb="155" eb="158">
      <t>イインカイ</t>
    </rPh>
    <rPh sb="174" eb="176">
      <t>カイチョウ</t>
    </rPh>
    <rPh sb="177" eb="179">
      <t>ニシムラ</t>
    </rPh>
    <rPh sb="180" eb="182">
      <t>ヒロノリ</t>
    </rPh>
    <rPh sb="198" eb="200">
      <t>モウシコミ</t>
    </rPh>
    <rPh sb="200" eb="202">
      <t>キゲン</t>
    </rPh>
    <rPh sb="207" eb="208">
      <t>ネン</t>
    </rPh>
    <rPh sb="210" eb="211">
      <t>ガツ</t>
    </rPh>
    <rPh sb="213" eb="214">
      <t>ヒ</t>
    </rPh>
    <rPh sb="215" eb="216">
      <t>スイ</t>
    </rPh>
    <rPh sb="218" eb="219">
      <t>モウ</t>
    </rPh>
    <rPh sb="220" eb="221">
      <t>コ</t>
    </rPh>
    <rPh sb="222" eb="224">
      <t>キゲン</t>
    </rPh>
    <rPh sb="226" eb="227">
      <t>マモ</t>
    </rPh>
    <rPh sb="228" eb="229">
      <t>クダ</t>
    </rPh>
    <rPh sb="237" eb="238">
      <t>ネガ</t>
    </rPh>
    <phoneticPr fontId="3"/>
  </si>
  <si>
    <t>Ｒ７
男 子</t>
    <rPh sb="3" eb="4">
      <t>オトコ</t>
    </rPh>
    <rPh sb="5" eb="6">
      <t>コ</t>
    </rPh>
    <phoneticPr fontId="3"/>
  </si>
  <si>
    <t>第5回益城公認ロードレース大会申込</t>
    <rPh sb="0" eb="1">
      <t>ダイ</t>
    </rPh>
    <rPh sb="2" eb="3">
      <t>カイ</t>
    </rPh>
    <rPh sb="3" eb="5">
      <t>マシキ</t>
    </rPh>
    <rPh sb="5" eb="7">
      <t>コウニン</t>
    </rPh>
    <rPh sb="13" eb="15">
      <t>タイカイ</t>
    </rPh>
    <rPh sb="14" eb="16">
      <t>モウシコミ</t>
    </rPh>
    <phoneticPr fontId="3"/>
  </si>
  <si>
    <r>
      <t>　　　　　　　　　　　　　　　　　　　　　　　　　　　令和７年　　　月　　　　日　代表者氏名　　　　　　　　　　　　　　　　　
　　　　　　　　　　　　　　　　　　　　　　　　　　　　　　　　　　　　　　　　　　　　</t>
    </r>
    <r>
      <rPr>
        <sz val="9"/>
        <rFont val="ＭＳ Ｐゴシック"/>
        <family val="3"/>
        <charset val="128"/>
      </rPr>
      <t>　（※小学生の場合は保護者氏名）</t>
    </r>
    <rPh sb="27" eb="29">
      <t>レイワ</t>
    </rPh>
    <rPh sb="111" eb="114">
      <t>ショウガクセイ</t>
    </rPh>
    <rPh sb="115" eb="117">
      <t>バアイ</t>
    </rPh>
    <rPh sb="118" eb="121">
      <t>ホゴシャ</t>
    </rPh>
    <rPh sb="121" eb="123">
      <t>シメイ</t>
    </rPh>
    <phoneticPr fontId="3"/>
  </si>
  <si>
    <t>Ｒ７
女 子</t>
    <rPh sb="3" eb="4">
      <t>ジョ</t>
    </rPh>
    <rPh sb="5" eb="6">
      <t>コ</t>
    </rPh>
    <phoneticPr fontId="3"/>
  </si>
  <si>
    <t>12/27
時点</t>
    <rPh sb="6" eb="8">
      <t>ジテン</t>
    </rPh>
    <phoneticPr fontId="3"/>
  </si>
  <si>
    <t>２ｋｍ（小学）</t>
    <rPh sb="4" eb="6">
      <t>ショウガク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</si>
</sst>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gt;9999]##&quot;:&quot;##&quot;.&quot;##;##&quot;.&quot;##"/>
    <numFmt numFmtId="177" formatCode="&quot;男&quot;\ 0"/>
    <numFmt numFmtId="178" formatCode="&quot;女&quot;\ 0"/>
  </numFmts>
  <fonts count="2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b/>
      <sz val="11"/>
      <name val="ＭＳ Ｐゴシック"/>
      <family val="3"/>
      <charset val="128"/>
    </font>
    <font>
      <b/>
      <sz val="12"/>
      <name val="ＭＳ ゴシック"/>
      <family val="3"/>
      <charset val="128"/>
    </font>
    <font>
      <sz val="9"/>
      <name val="ＭＳ Ｐゴシック"/>
      <family val="3"/>
      <charset val="128"/>
    </font>
    <font>
      <sz val="12"/>
      <name val="ＭＳ ゴシック"/>
      <family val="3"/>
      <charset val="128"/>
    </font>
    <font>
      <sz val="10"/>
      <name val="ＭＳ ゴシック"/>
      <family val="3"/>
      <charset val="128"/>
    </font>
    <font>
      <sz val="11"/>
      <color indexed="47"/>
      <name val="ＭＳ Ｐゴシック"/>
      <family val="3"/>
      <charset val="128"/>
    </font>
    <font>
      <sz val="11"/>
      <color indexed="10"/>
      <name val="ＭＳ Ｐゴシック"/>
      <family val="3"/>
      <charset val="128"/>
    </font>
    <font>
      <b/>
      <sz val="9"/>
      <color indexed="81"/>
      <name val="ＭＳ Ｐゴシック"/>
      <family val="3"/>
      <charset val="128"/>
    </font>
    <font>
      <sz val="9"/>
      <color indexed="81"/>
      <name val="ＭＳ Ｐゴシック"/>
      <family val="3"/>
      <charset val="128"/>
    </font>
    <font>
      <sz val="8"/>
      <name val="ＭＳ Ｐゴシック"/>
      <family val="3"/>
      <charset val="128"/>
    </font>
    <font>
      <b/>
      <sz val="13"/>
      <name val="ＭＳ Ｐゴシック"/>
      <family val="3"/>
      <charset val="128"/>
    </font>
    <font>
      <sz val="13"/>
      <name val="ＭＳ Ｐゴシック"/>
      <family val="3"/>
      <charset val="128"/>
    </font>
    <font>
      <b/>
      <u/>
      <sz val="13"/>
      <name val="ＭＳ Ｐゴシック"/>
      <family val="3"/>
      <charset val="128"/>
    </font>
    <font>
      <b/>
      <sz val="10"/>
      <name val="ＭＳ ゴシック"/>
      <family val="3"/>
      <charset val="128"/>
    </font>
    <font>
      <b/>
      <sz val="10"/>
      <name val="ＭＳ Ｐゴシック"/>
      <family val="3"/>
      <charset val="128"/>
    </font>
    <font>
      <b/>
      <sz val="9"/>
      <name val="ＭＳ Ｐゴシック"/>
      <family val="3"/>
      <charset val="128"/>
    </font>
    <font>
      <b/>
      <sz val="9"/>
      <color indexed="81"/>
      <name val="MS P 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rgb="FFFFCC99"/>
        <bgColor indexed="64"/>
      </patternFill>
    </fill>
  </fills>
  <borders count="106">
    <border>
      <left/>
      <right/>
      <top/>
      <bottom/>
      <diagonal/>
    </border>
    <border>
      <left/>
      <right/>
      <top/>
      <bottom style="medium">
        <color indexed="3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30"/>
      </left>
      <right style="thin">
        <color indexed="30"/>
      </right>
      <top/>
      <bottom style="thin">
        <color indexed="30"/>
      </bottom>
      <diagonal/>
    </border>
    <border>
      <left style="thin">
        <color indexed="30"/>
      </left>
      <right style="thin">
        <color indexed="30"/>
      </right>
      <top style="medium">
        <color indexed="30"/>
      </top>
      <bottom/>
      <diagonal/>
    </border>
    <border>
      <left style="thin">
        <color indexed="30"/>
      </left>
      <right style="dotted">
        <color indexed="30"/>
      </right>
      <top/>
      <bottom style="thin">
        <color indexed="30"/>
      </bottom>
      <diagonal/>
    </border>
    <border>
      <left style="thin">
        <color indexed="30"/>
      </left>
      <right style="dotted">
        <color indexed="30"/>
      </right>
      <top style="thin">
        <color indexed="30"/>
      </top>
      <bottom style="medium">
        <color indexed="30"/>
      </bottom>
      <diagonal/>
    </border>
    <border>
      <left style="thin">
        <color indexed="30"/>
      </left>
      <right style="thin">
        <color indexed="30"/>
      </right>
      <top style="thin">
        <color indexed="30"/>
      </top>
      <bottom style="medium">
        <color indexed="30"/>
      </bottom>
      <diagonal/>
    </border>
    <border>
      <left style="thin">
        <color indexed="30"/>
      </left>
      <right style="thin">
        <color indexed="30"/>
      </right>
      <top/>
      <bottom style="medium">
        <color indexed="30"/>
      </bottom>
      <diagonal/>
    </border>
    <border>
      <left style="thin">
        <color indexed="64"/>
      </left>
      <right style="thin">
        <color indexed="64"/>
      </right>
      <top/>
      <bottom style="thin">
        <color indexed="64"/>
      </bottom>
      <diagonal/>
    </border>
    <border>
      <left style="thin">
        <color indexed="53"/>
      </left>
      <right style="thin">
        <color indexed="53"/>
      </right>
      <top/>
      <bottom style="medium">
        <color indexed="53"/>
      </bottom>
      <diagonal/>
    </border>
    <border>
      <left style="thin">
        <color indexed="53"/>
      </left>
      <right style="thin">
        <color indexed="53"/>
      </right>
      <top style="medium">
        <color indexed="53"/>
      </top>
      <bottom/>
      <diagonal/>
    </border>
    <border>
      <left style="thin">
        <color indexed="53"/>
      </left>
      <right style="thin">
        <color indexed="53"/>
      </right>
      <top style="thin">
        <color indexed="53"/>
      </top>
      <bottom style="thin">
        <color indexed="53"/>
      </bottom>
      <diagonal/>
    </border>
    <border>
      <left style="thin">
        <color indexed="53"/>
      </left>
      <right style="dotted">
        <color indexed="53"/>
      </right>
      <top style="medium">
        <color indexed="53"/>
      </top>
      <bottom style="thin">
        <color indexed="53"/>
      </bottom>
      <diagonal/>
    </border>
    <border>
      <left style="thin">
        <color indexed="53"/>
      </left>
      <right style="dotted">
        <color indexed="53"/>
      </right>
      <top style="thin">
        <color indexed="53"/>
      </top>
      <bottom style="thin">
        <color indexed="53"/>
      </bottom>
      <diagonal/>
    </border>
    <border>
      <left style="thin">
        <color indexed="53"/>
      </left>
      <right style="dotted">
        <color indexed="53"/>
      </right>
      <top style="thin">
        <color indexed="53"/>
      </top>
      <bottom style="medium">
        <color indexed="53"/>
      </bottom>
      <diagonal/>
    </border>
    <border>
      <left style="medium">
        <color indexed="30"/>
      </left>
      <right style="thin">
        <color indexed="30"/>
      </right>
      <top/>
      <bottom style="thin">
        <color indexed="30"/>
      </bottom>
      <diagonal/>
    </border>
    <border>
      <left style="medium">
        <color indexed="30"/>
      </left>
      <right style="thin">
        <color indexed="30"/>
      </right>
      <top style="thin">
        <color indexed="30"/>
      </top>
      <bottom style="thin">
        <color indexed="30"/>
      </bottom>
      <diagonal/>
    </border>
    <border>
      <left style="medium">
        <color indexed="30"/>
      </left>
      <right style="thin">
        <color indexed="30"/>
      </right>
      <top style="thin">
        <color indexed="30"/>
      </top>
      <bottom style="medium">
        <color indexed="30"/>
      </bottom>
      <diagonal/>
    </border>
    <border>
      <left style="medium">
        <color indexed="53"/>
      </left>
      <right style="thin">
        <color indexed="53"/>
      </right>
      <top style="medium">
        <color indexed="53"/>
      </top>
      <bottom/>
      <diagonal/>
    </border>
    <border>
      <left style="medium">
        <color indexed="53"/>
      </left>
      <right style="thin">
        <color indexed="53"/>
      </right>
      <top style="thin">
        <color indexed="53"/>
      </top>
      <bottom style="thin">
        <color indexed="53"/>
      </bottom>
      <diagonal/>
    </border>
    <border>
      <left style="medium">
        <color indexed="53"/>
      </left>
      <right style="thin">
        <color indexed="53"/>
      </right>
      <top/>
      <bottom style="medium">
        <color indexed="53"/>
      </bottom>
      <diagonal/>
    </border>
    <border>
      <left/>
      <right style="thin">
        <color indexed="64"/>
      </right>
      <top/>
      <bottom/>
      <diagonal/>
    </border>
    <border>
      <left style="double">
        <color indexed="64"/>
      </left>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30"/>
      </left>
      <right style="medium">
        <color indexed="30"/>
      </right>
      <top/>
      <bottom style="thin">
        <color indexed="30"/>
      </bottom>
      <diagonal/>
    </border>
    <border>
      <left style="dotted">
        <color indexed="30"/>
      </left>
      <right style="medium">
        <color indexed="30"/>
      </right>
      <top style="thin">
        <color indexed="30"/>
      </top>
      <bottom style="medium">
        <color indexed="30"/>
      </bottom>
      <diagonal/>
    </border>
    <border>
      <left style="dotted">
        <color indexed="53"/>
      </left>
      <right style="medium">
        <color indexed="53"/>
      </right>
      <top style="medium">
        <color indexed="53"/>
      </top>
      <bottom style="thin">
        <color indexed="53"/>
      </bottom>
      <diagonal/>
    </border>
    <border>
      <left style="dotted">
        <color indexed="53"/>
      </left>
      <right style="medium">
        <color indexed="53"/>
      </right>
      <top style="thin">
        <color indexed="53"/>
      </top>
      <bottom style="thin">
        <color indexed="53"/>
      </bottom>
      <diagonal/>
    </border>
    <border>
      <left style="dotted">
        <color indexed="53"/>
      </left>
      <right style="medium">
        <color indexed="53"/>
      </right>
      <top style="thin">
        <color indexed="53"/>
      </top>
      <bottom style="medium">
        <color indexed="53"/>
      </bottom>
      <diagonal/>
    </border>
    <border>
      <left style="thin">
        <color indexed="53"/>
      </left>
      <right/>
      <top/>
      <bottom style="medium">
        <color indexed="53"/>
      </bottom>
      <diagonal/>
    </border>
    <border>
      <left style="thin">
        <color indexed="30"/>
      </left>
      <right/>
      <top style="medium">
        <color indexed="30"/>
      </top>
      <bottom/>
      <diagonal/>
    </border>
    <border>
      <left style="thin">
        <color indexed="30"/>
      </left>
      <right/>
      <top/>
      <bottom style="medium">
        <color indexed="30"/>
      </bottom>
      <diagonal/>
    </border>
    <border>
      <left/>
      <right style="dotted">
        <color indexed="53"/>
      </right>
      <top style="thin">
        <color indexed="53"/>
      </top>
      <bottom style="medium">
        <color indexed="53"/>
      </bottom>
      <diagonal/>
    </border>
    <border>
      <left/>
      <right style="dotted">
        <color indexed="30"/>
      </right>
      <top style="thin">
        <color indexed="30"/>
      </top>
      <bottom style="medium">
        <color indexed="30"/>
      </bottom>
      <diagonal/>
    </border>
    <border>
      <left style="thin">
        <color indexed="53"/>
      </left>
      <right style="thin">
        <color indexed="53"/>
      </right>
      <top/>
      <bottom/>
      <diagonal/>
    </border>
    <border>
      <left style="dotted">
        <color indexed="53"/>
      </left>
      <right/>
      <top style="thin">
        <color indexed="53"/>
      </top>
      <bottom style="medium">
        <color indexed="53"/>
      </bottom>
      <diagonal/>
    </border>
    <border>
      <left style="dotted">
        <color indexed="30"/>
      </left>
      <right/>
      <top style="thin">
        <color indexed="30"/>
      </top>
      <bottom style="medium">
        <color indexed="30"/>
      </bottom>
      <diagonal/>
    </border>
    <border>
      <left style="dotted">
        <color indexed="53"/>
      </left>
      <right/>
      <top style="medium">
        <color indexed="53"/>
      </top>
      <bottom style="thin">
        <color indexed="53"/>
      </bottom>
      <diagonal/>
    </border>
    <border>
      <left style="dotted">
        <color indexed="53"/>
      </left>
      <right/>
      <top style="thin">
        <color indexed="53"/>
      </top>
      <bottom style="thin">
        <color indexed="53"/>
      </bottom>
      <diagonal/>
    </border>
    <border>
      <left style="dotted">
        <color indexed="30"/>
      </left>
      <right/>
      <top/>
      <bottom style="thin">
        <color indexed="30"/>
      </bottom>
      <diagonal/>
    </border>
    <border>
      <left style="double">
        <color indexed="64"/>
      </left>
      <right style="thin">
        <color indexed="64"/>
      </right>
      <top/>
      <bottom/>
      <diagonal/>
    </border>
    <border>
      <left/>
      <right/>
      <top/>
      <bottom style="medium">
        <color indexed="53"/>
      </bottom>
      <diagonal/>
    </border>
    <border>
      <left style="thin">
        <color indexed="53"/>
      </left>
      <right/>
      <top/>
      <bottom/>
      <diagonal/>
    </border>
    <border>
      <left/>
      <right/>
      <top style="medium">
        <color indexed="30"/>
      </top>
      <bottom/>
      <diagonal/>
    </border>
    <border>
      <left style="thin">
        <color indexed="64"/>
      </left>
      <right/>
      <top/>
      <bottom/>
      <diagonal/>
    </border>
    <border>
      <left style="thin">
        <color indexed="64"/>
      </left>
      <right style="double">
        <color indexed="64"/>
      </right>
      <top/>
      <bottom/>
      <diagonal/>
    </border>
    <border>
      <left style="thin">
        <color indexed="53"/>
      </left>
      <right style="thin">
        <color indexed="53"/>
      </right>
      <top/>
      <bottom style="thin">
        <color indexed="53"/>
      </bottom>
      <diagonal/>
    </border>
    <border>
      <left style="thin">
        <color indexed="53"/>
      </left>
      <right style="thin">
        <color indexed="53"/>
      </right>
      <top style="medium">
        <color indexed="53"/>
      </top>
      <bottom style="thin">
        <color indexed="53"/>
      </bottom>
      <diagonal/>
    </border>
    <border>
      <left style="medium">
        <color indexed="30"/>
      </left>
      <right/>
      <top/>
      <bottom/>
      <diagonal/>
    </border>
    <border>
      <left style="medium">
        <color indexed="53"/>
      </left>
      <right/>
      <top/>
      <bottom/>
      <diagonal/>
    </border>
    <border>
      <left style="thin">
        <color indexed="30"/>
      </left>
      <right/>
      <top style="thin">
        <color indexed="30"/>
      </top>
      <bottom style="medium">
        <color indexed="30"/>
      </bottom>
      <diagonal/>
    </border>
    <border>
      <left style="thin">
        <color indexed="53"/>
      </left>
      <right/>
      <top style="thin">
        <color indexed="53"/>
      </top>
      <bottom style="medium">
        <color indexed="53"/>
      </bottom>
      <diagonal/>
    </border>
    <border>
      <left style="thin">
        <color indexed="53"/>
      </left>
      <right style="thin">
        <color indexed="53"/>
      </right>
      <top style="thin">
        <color indexed="53"/>
      </top>
      <bottom style="medium">
        <color indexed="53"/>
      </bottom>
      <diagonal/>
    </border>
    <border>
      <left style="medium">
        <color indexed="53"/>
      </left>
      <right style="thin">
        <color indexed="53"/>
      </right>
      <top style="thin">
        <color indexed="53"/>
      </top>
      <bottom style="medium">
        <color indexed="53"/>
      </bottom>
      <diagonal/>
    </border>
    <border diagonalUp="1">
      <left style="medium">
        <color indexed="30"/>
      </left>
      <right style="thin">
        <color indexed="30"/>
      </right>
      <top style="medium">
        <color indexed="30"/>
      </top>
      <bottom style="thin">
        <color indexed="30"/>
      </bottom>
      <diagonal style="thin">
        <color indexed="30"/>
      </diagonal>
    </border>
    <border diagonalUp="1">
      <left style="thin">
        <color indexed="30"/>
      </left>
      <right style="thin">
        <color indexed="30"/>
      </right>
      <top style="medium">
        <color indexed="30"/>
      </top>
      <bottom style="thin">
        <color indexed="30"/>
      </bottom>
      <diagonal style="thin">
        <color indexed="30"/>
      </diagonal>
    </border>
    <border diagonalUp="1">
      <left style="thin">
        <color indexed="30"/>
      </left>
      <right style="medium">
        <color indexed="30"/>
      </right>
      <top style="medium">
        <color indexed="30"/>
      </top>
      <bottom style="thin">
        <color indexed="30"/>
      </bottom>
      <diagonal style="thin">
        <color indexed="30"/>
      </diagonal>
    </border>
    <border diagonalUp="1">
      <left style="medium">
        <color indexed="30"/>
      </left>
      <right style="thin">
        <color indexed="30"/>
      </right>
      <top style="thin">
        <color indexed="30"/>
      </top>
      <bottom style="thin">
        <color indexed="30"/>
      </bottom>
      <diagonal style="thin">
        <color indexed="30"/>
      </diagonal>
    </border>
    <border diagonalUp="1">
      <left style="thin">
        <color indexed="30"/>
      </left>
      <right style="thin">
        <color indexed="30"/>
      </right>
      <top style="thin">
        <color indexed="30"/>
      </top>
      <bottom style="thin">
        <color indexed="30"/>
      </bottom>
      <diagonal style="thin">
        <color indexed="30"/>
      </diagonal>
    </border>
    <border diagonalUp="1">
      <left style="thin">
        <color indexed="30"/>
      </left>
      <right style="medium">
        <color indexed="30"/>
      </right>
      <top style="thin">
        <color indexed="30"/>
      </top>
      <bottom style="thin">
        <color indexed="30"/>
      </bottom>
      <diagonal style="thin">
        <color indexed="30"/>
      </diagonal>
    </border>
    <border diagonalUp="1">
      <left style="medium">
        <color indexed="30"/>
      </left>
      <right style="thin">
        <color indexed="30"/>
      </right>
      <top style="thin">
        <color indexed="30"/>
      </top>
      <bottom style="medium">
        <color indexed="30"/>
      </bottom>
      <diagonal style="thin">
        <color indexed="30"/>
      </diagonal>
    </border>
    <border diagonalUp="1">
      <left style="thin">
        <color indexed="30"/>
      </left>
      <right style="thin">
        <color indexed="30"/>
      </right>
      <top style="thin">
        <color indexed="30"/>
      </top>
      <bottom style="medium">
        <color indexed="30"/>
      </bottom>
      <diagonal style="thin">
        <color indexed="30"/>
      </diagonal>
    </border>
    <border diagonalUp="1">
      <left style="thin">
        <color indexed="30"/>
      </left>
      <right style="medium">
        <color indexed="30"/>
      </right>
      <top style="thin">
        <color indexed="30"/>
      </top>
      <bottom style="medium">
        <color indexed="30"/>
      </bottom>
      <diagonal style="thin">
        <color indexed="30"/>
      </diagonal>
    </border>
    <border diagonalUp="1">
      <left style="medium">
        <color indexed="53"/>
      </left>
      <right style="thin">
        <color indexed="53"/>
      </right>
      <top style="medium">
        <color indexed="53"/>
      </top>
      <bottom style="thin">
        <color indexed="53"/>
      </bottom>
      <diagonal style="thin">
        <color indexed="53"/>
      </diagonal>
    </border>
    <border diagonalUp="1">
      <left style="thin">
        <color indexed="53"/>
      </left>
      <right style="thin">
        <color indexed="53"/>
      </right>
      <top style="medium">
        <color indexed="53"/>
      </top>
      <bottom style="thin">
        <color indexed="53"/>
      </bottom>
      <diagonal style="thin">
        <color indexed="53"/>
      </diagonal>
    </border>
    <border diagonalUp="1">
      <left style="thin">
        <color indexed="53"/>
      </left>
      <right style="medium">
        <color indexed="53"/>
      </right>
      <top style="medium">
        <color indexed="53"/>
      </top>
      <bottom style="thin">
        <color indexed="53"/>
      </bottom>
      <diagonal style="thin">
        <color indexed="53"/>
      </diagonal>
    </border>
    <border diagonalUp="1">
      <left style="medium">
        <color indexed="53"/>
      </left>
      <right style="thin">
        <color indexed="53"/>
      </right>
      <top style="thin">
        <color indexed="53"/>
      </top>
      <bottom style="thin">
        <color indexed="53"/>
      </bottom>
      <diagonal style="thin">
        <color indexed="53"/>
      </diagonal>
    </border>
    <border diagonalUp="1">
      <left style="thin">
        <color indexed="53"/>
      </left>
      <right style="thin">
        <color indexed="53"/>
      </right>
      <top style="thin">
        <color indexed="53"/>
      </top>
      <bottom style="thin">
        <color indexed="53"/>
      </bottom>
      <diagonal style="thin">
        <color indexed="53"/>
      </diagonal>
    </border>
    <border diagonalUp="1">
      <left style="thin">
        <color indexed="53"/>
      </left>
      <right style="medium">
        <color indexed="53"/>
      </right>
      <top style="thin">
        <color indexed="53"/>
      </top>
      <bottom style="thin">
        <color indexed="53"/>
      </bottom>
      <diagonal style="thin">
        <color indexed="53"/>
      </diagonal>
    </border>
    <border diagonalUp="1">
      <left style="medium">
        <color indexed="53"/>
      </left>
      <right style="thin">
        <color indexed="53"/>
      </right>
      <top style="thin">
        <color indexed="53"/>
      </top>
      <bottom/>
      <diagonal style="thin">
        <color indexed="53"/>
      </diagonal>
    </border>
    <border diagonalUp="1">
      <left style="thin">
        <color indexed="53"/>
      </left>
      <right style="thin">
        <color indexed="53"/>
      </right>
      <top style="thin">
        <color indexed="53"/>
      </top>
      <bottom/>
      <diagonal style="thin">
        <color indexed="53"/>
      </diagonal>
    </border>
    <border diagonalUp="1">
      <left style="thin">
        <color indexed="53"/>
      </left>
      <right style="medium">
        <color indexed="53"/>
      </right>
      <top style="thin">
        <color indexed="53"/>
      </top>
      <bottom/>
      <diagonal style="thin">
        <color indexed="53"/>
      </diagonal>
    </border>
    <border diagonalUp="1">
      <left style="medium">
        <color indexed="53"/>
      </left>
      <right style="thin">
        <color indexed="53"/>
      </right>
      <top style="thin">
        <color indexed="53"/>
      </top>
      <bottom style="medium">
        <color indexed="53"/>
      </bottom>
      <diagonal style="thin">
        <color indexed="53"/>
      </diagonal>
    </border>
    <border diagonalUp="1">
      <left style="thin">
        <color indexed="53"/>
      </left>
      <right style="thin">
        <color indexed="53"/>
      </right>
      <top style="thin">
        <color indexed="53"/>
      </top>
      <bottom style="medium">
        <color indexed="53"/>
      </bottom>
      <diagonal style="thin">
        <color indexed="53"/>
      </diagonal>
    </border>
    <border diagonalUp="1">
      <left style="thin">
        <color indexed="53"/>
      </left>
      <right style="medium">
        <color indexed="53"/>
      </right>
      <top style="thin">
        <color indexed="53"/>
      </top>
      <bottom style="medium">
        <color indexed="53"/>
      </bottom>
      <diagonal style="thin">
        <color indexed="53"/>
      </diagonal>
    </border>
    <border>
      <left/>
      <right/>
      <top/>
      <bottom style="thin">
        <color indexed="64"/>
      </bottom>
      <diagonal/>
    </border>
    <border>
      <left/>
      <right/>
      <top style="thin">
        <color indexed="64"/>
      </top>
      <bottom style="thin">
        <color indexed="64"/>
      </bottom>
      <diagonal/>
    </border>
    <border>
      <left style="thin">
        <color indexed="30"/>
      </left>
      <right style="thin">
        <color indexed="30"/>
      </right>
      <top style="medium">
        <color indexed="30"/>
      </top>
      <bottom style="thin">
        <color indexed="30"/>
      </bottom>
      <diagonal/>
    </border>
    <border>
      <left/>
      <right style="thin">
        <color indexed="30"/>
      </right>
      <top style="medium">
        <color indexed="30"/>
      </top>
      <bottom style="thin">
        <color indexed="30"/>
      </bottom>
      <diagonal/>
    </border>
    <border>
      <left style="thin">
        <color indexed="30"/>
      </left>
      <right/>
      <top style="medium">
        <color indexed="30"/>
      </top>
      <bottom style="thin">
        <color indexed="30"/>
      </bottom>
      <diagonal/>
    </border>
    <border>
      <left style="medium">
        <color indexed="30"/>
      </left>
      <right style="thin">
        <color indexed="30"/>
      </right>
      <top style="medium">
        <color indexed="30"/>
      </top>
      <bottom style="thin">
        <color indexed="30"/>
      </bottom>
      <diagonal/>
    </border>
    <border>
      <left style="medium">
        <color indexed="30"/>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style="medium">
        <color indexed="30"/>
      </right>
      <top/>
      <bottom style="medium">
        <color indexed="30"/>
      </bottom>
      <diagonal/>
    </border>
    <border>
      <left style="thin">
        <color indexed="53"/>
      </left>
      <right/>
      <top style="medium">
        <color indexed="53"/>
      </top>
      <bottom style="thin">
        <color indexed="53"/>
      </bottom>
      <diagonal/>
    </border>
    <border>
      <left style="thin">
        <color indexed="53"/>
      </left>
      <right style="thin">
        <color indexed="53"/>
      </right>
      <top style="medium">
        <color indexed="53"/>
      </top>
      <bottom style="thin">
        <color indexed="30"/>
      </bottom>
      <diagonal/>
    </border>
    <border>
      <left style="thin">
        <color indexed="53"/>
      </left>
      <right style="thin">
        <color indexed="53"/>
      </right>
      <top style="thin">
        <color indexed="30"/>
      </top>
      <bottom style="medium">
        <color indexed="53"/>
      </bottom>
      <diagonal/>
    </border>
    <border>
      <left/>
      <right style="thin">
        <color indexed="30"/>
      </right>
      <top style="medium">
        <color indexed="53"/>
      </top>
      <bottom style="thin">
        <color indexed="53"/>
      </bottom>
      <diagonal/>
    </border>
    <border>
      <left style="thin">
        <color indexed="30"/>
      </left>
      <right/>
      <top style="medium">
        <color indexed="53"/>
      </top>
      <bottom style="thin">
        <color indexed="53"/>
      </bottom>
      <diagonal/>
    </border>
    <border>
      <left style="medium">
        <color indexed="53"/>
      </left>
      <right/>
      <top style="medium">
        <color indexed="53"/>
      </top>
      <bottom/>
      <diagonal/>
    </border>
    <border>
      <left/>
      <right style="medium">
        <color indexed="53"/>
      </right>
      <top style="medium">
        <color indexed="53"/>
      </top>
      <bottom/>
      <diagonal/>
    </border>
    <border>
      <left style="medium">
        <color indexed="53"/>
      </left>
      <right/>
      <top/>
      <bottom style="medium">
        <color indexed="53"/>
      </bottom>
      <diagonal/>
    </border>
    <border>
      <left/>
      <right style="medium">
        <color indexed="53"/>
      </right>
      <top/>
      <bottom style="medium">
        <color indexed="53"/>
      </bottom>
      <diagonal/>
    </border>
    <border>
      <left style="medium">
        <color indexed="53"/>
      </left>
      <right style="thin">
        <color indexed="53"/>
      </right>
      <top style="medium">
        <color indexed="53"/>
      </top>
      <bottom style="thin">
        <color indexed="30"/>
      </bottom>
      <diagonal/>
    </border>
    <border>
      <left style="medium">
        <color indexed="53"/>
      </left>
      <right style="thin">
        <color indexed="53"/>
      </right>
      <top style="thin">
        <color indexed="30"/>
      </top>
      <bottom style="medium">
        <color indexed="53"/>
      </bottom>
      <diagonal/>
    </border>
  </borders>
  <cellStyleXfs count="1">
    <xf numFmtId="0" fontId="0" fillId="0" borderId="0"/>
  </cellStyleXfs>
  <cellXfs count="229">
    <xf numFmtId="0" fontId="0" fillId="0" borderId="0" xfId="0"/>
    <xf numFmtId="0" fontId="0" fillId="2" borderId="0" xfId="0" applyFill="1"/>
    <xf numFmtId="0" fontId="0" fillId="2" borderId="0" xfId="0" applyFill="1" applyAlignment="1">
      <alignment vertical="center"/>
    </xf>
    <xf numFmtId="0" fontId="5" fillId="3" borderId="2" xfId="0" applyFont="1" applyFill="1" applyBorder="1" applyAlignment="1">
      <alignment horizontal="right"/>
    </xf>
    <xf numFmtId="0" fontId="0" fillId="3" borderId="3" xfId="0" applyFill="1" applyBorder="1"/>
    <xf numFmtId="0" fontId="0" fillId="3" borderId="4" xfId="0" applyFill="1" applyBorder="1"/>
    <xf numFmtId="0" fontId="0" fillId="3" borderId="5" xfId="0" applyFill="1" applyBorder="1" applyAlignment="1">
      <alignment horizontal="right" vertical="center"/>
    </xf>
    <xf numFmtId="0" fontId="0" fillId="3" borderId="6" xfId="0" applyFill="1" applyBorder="1"/>
    <xf numFmtId="0" fontId="0" fillId="3" borderId="0" xfId="0" applyFill="1"/>
    <xf numFmtId="0" fontId="0" fillId="3" borderId="0" xfId="0" applyFill="1" applyAlignment="1">
      <alignment horizontal="right" vertical="top"/>
    </xf>
    <xf numFmtId="0" fontId="0" fillId="3" borderId="0" xfId="0" applyFill="1" applyAlignment="1">
      <alignment vertical="top"/>
    </xf>
    <xf numFmtId="0" fontId="0" fillId="3" borderId="7" xfId="0" applyFill="1" applyBorder="1" applyAlignment="1">
      <alignment horizontal="right" vertical="top"/>
    </xf>
    <xf numFmtId="0" fontId="0" fillId="3" borderId="7" xfId="0" applyFill="1" applyBorder="1" applyAlignment="1">
      <alignment vertical="top"/>
    </xf>
    <xf numFmtId="0" fontId="0" fillId="3" borderId="8" xfId="0" applyFill="1" applyBorder="1"/>
    <xf numFmtId="0" fontId="0" fillId="0" borderId="0" xfId="0" applyAlignment="1">
      <alignment vertical="center"/>
    </xf>
    <xf numFmtId="0" fontId="0" fillId="0" borderId="9" xfId="0" applyBorder="1" applyAlignment="1" applyProtection="1">
      <alignment vertical="center"/>
      <protection locked="0"/>
    </xf>
    <xf numFmtId="49" fontId="0" fillId="0" borderId="0" xfId="0" applyNumberFormat="1" applyAlignment="1">
      <alignment vertical="center"/>
    </xf>
    <xf numFmtId="0" fontId="4" fillId="0" borderId="0" xfId="0" applyFont="1"/>
    <xf numFmtId="0" fontId="4" fillId="0" borderId="0" xfId="0" quotePrefix="1" applyFont="1"/>
    <xf numFmtId="0" fontId="9" fillId="0" borderId="9" xfId="0" applyFont="1" applyBorder="1" applyAlignment="1" applyProtection="1">
      <alignment vertical="center"/>
      <protection locked="0"/>
    </xf>
    <xf numFmtId="0" fontId="0" fillId="3" borderId="10" xfId="0" applyFill="1" applyBorder="1"/>
    <xf numFmtId="0" fontId="0" fillId="0" borderId="0" xfId="0" applyAlignment="1">
      <alignment horizontal="center" vertical="center"/>
    </xf>
    <xf numFmtId="0" fontId="0" fillId="0" borderId="11" xfId="0" applyBorder="1" applyAlignment="1" applyProtection="1">
      <alignment vertical="center"/>
      <protection locked="0"/>
    </xf>
    <xf numFmtId="0" fontId="0" fillId="4" borderId="12" xfId="0" applyFill="1" applyBorder="1" applyAlignment="1">
      <alignment horizontal="center" vertical="center"/>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0" xfId="0" applyAlignment="1">
      <alignment vertical="top"/>
    </xf>
    <xf numFmtId="57" fontId="0" fillId="0" borderId="0" xfId="0" applyNumberFormat="1" applyAlignment="1">
      <alignment vertical="center"/>
    </xf>
    <xf numFmtId="0" fontId="0" fillId="0" borderId="15" xfId="0" applyBorder="1" applyAlignment="1" applyProtection="1">
      <alignment vertical="center"/>
      <protection locked="0"/>
    </xf>
    <xf numFmtId="0" fontId="0" fillId="4" borderId="16" xfId="0" applyFill="1" applyBorder="1" applyAlignment="1">
      <alignment horizontal="center" vertical="center" shrinkToFit="1"/>
    </xf>
    <xf numFmtId="0" fontId="0" fillId="2" borderId="9" xfId="0" applyFill="1" applyBorder="1" applyAlignment="1">
      <alignment horizontal="center" vertical="center"/>
    </xf>
    <xf numFmtId="0" fontId="7" fillId="2" borderId="9" xfId="0" applyFont="1" applyFill="1" applyBorder="1" applyAlignment="1">
      <alignment horizontal="center" vertical="center"/>
    </xf>
    <xf numFmtId="5" fontId="7" fillId="2" borderId="9" xfId="0" applyNumberFormat="1" applyFont="1" applyFill="1" applyBorder="1" applyAlignment="1">
      <alignment horizontal="right" vertical="center"/>
    </xf>
    <xf numFmtId="0" fontId="7" fillId="2" borderId="17" xfId="0" applyFont="1" applyFill="1" applyBorder="1" applyAlignment="1">
      <alignment horizontal="center" vertical="center"/>
    </xf>
    <xf numFmtId="5" fontId="7" fillId="2" borderId="17" xfId="0" applyNumberFormat="1" applyFont="1" applyFill="1" applyBorder="1" applyAlignment="1">
      <alignment horizontal="right" vertical="center"/>
    </xf>
    <xf numFmtId="0" fontId="0" fillId="3" borderId="18" xfId="0" applyFill="1" applyBorder="1" applyAlignment="1">
      <alignment horizontal="center" vertical="center" shrinkToFit="1"/>
    </xf>
    <xf numFmtId="0" fontId="0" fillId="0" borderId="19" xfId="0" applyBorder="1" applyAlignment="1" applyProtection="1">
      <alignment vertical="center"/>
      <protection locked="0"/>
    </xf>
    <xf numFmtId="0" fontId="0" fillId="0" borderId="18" xfId="0" applyBorder="1" applyAlignment="1" applyProtection="1">
      <alignment vertical="center"/>
      <protection locked="0"/>
    </xf>
    <xf numFmtId="0" fontId="0" fillId="0" borderId="20" xfId="0" applyBorder="1" applyAlignment="1" applyProtection="1">
      <alignment vertical="center"/>
      <protection locked="0"/>
    </xf>
    <xf numFmtId="0" fontId="0" fillId="0" borderId="2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2" borderId="17" xfId="0" applyFill="1" applyBorder="1" applyAlignment="1">
      <alignment horizontal="center" vertical="center"/>
    </xf>
    <xf numFmtId="0" fontId="2" fillId="0" borderId="11" xfId="0" applyFont="1" applyBorder="1" applyAlignment="1" applyProtection="1">
      <alignment vertical="center" shrinkToFit="1"/>
      <protection locked="0"/>
    </xf>
    <xf numFmtId="0" fontId="2" fillId="0" borderId="11" xfId="0" applyFont="1" applyBorder="1" applyAlignment="1" applyProtection="1">
      <alignment horizontal="center" vertical="center"/>
      <protection locked="0"/>
    </xf>
    <xf numFmtId="0" fontId="2" fillId="0" borderId="15" xfId="0" applyFont="1" applyBorder="1" applyAlignment="1" applyProtection="1">
      <alignment vertical="center" shrinkToFit="1"/>
      <protection locked="0"/>
    </xf>
    <xf numFmtId="0" fontId="2" fillId="0" borderId="15" xfId="0" applyFont="1" applyBorder="1" applyAlignment="1" applyProtection="1">
      <alignment horizontal="center" vertical="center"/>
      <protection locked="0"/>
    </xf>
    <xf numFmtId="0" fontId="2" fillId="0" borderId="19" xfId="0" applyFont="1" applyBorder="1" applyAlignment="1" applyProtection="1">
      <alignment vertical="center" shrinkToFit="1"/>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vertical="center" shrinkToFit="1"/>
      <protection locked="0"/>
    </xf>
    <xf numFmtId="0" fontId="2" fillId="0" borderId="20" xfId="0" applyFont="1" applyBorder="1" applyAlignment="1" applyProtection="1">
      <alignment horizontal="center" vertical="center"/>
      <protection locked="0"/>
    </xf>
    <xf numFmtId="0" fontId="2" fillId="0" borderId="18" xfId="0" applyFont="1" applyBorder="1" applyAlignment="1" applyProtection="1">
      <alignment vertical="center" shrinkToFit="1"/>
      <protection locked="0"/>
    </xf>
    <xf numFmtId="0" fontId="2" fillId="0" borderId="18" xfId="0" applyFont="1" applyBorder="1" applyAlignment="1" applyProtection="1">
      <alignment horizontal="center" vertical="center"/>
      <protection locked="0"/>
    </xf>
    <xf numFmtId="0" fontId="11" fillId="3" borderId="3" xfId="0" applyFont="1" applyFill="1" applyBorder="1" applyAlignment="1">
      <alignment horizontal="left"/>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0" fillId="3" borderId="7" xfId="0" applyFill="1" applyBorder="1"/>
    <xf numFmtId="0" fontId="0" fillId="2" borderId="0" xfId="0" applyFill="1" applyAlignment="1">
      <alignment horizontal="left"/>
    </xf>
    <xf numFmtId="0" fontId="12" fillId="0" borderId="0" xfId="0" applyFont="1" applyAlignment="1">
      <alignment vertical="center"/>
    </xf>
    <xf numFmtId="0" fontId="0" fillId="3" borderId="30" xfId="0" applyFill="1" applyBorder="1" applyAlignment="1">
      <alignment horizontal="right" vertical="center"/>
    </xf>
    <xf numFmtId="0" fontId="0" fillId="3" borderId="31" xfId="0" applyFill="1" applyBorder="1"/>
    <xf numFmtId="177" fontId="0" fillId="2" borderId="32" xfId="0" applyNumberFormat="1" applyFill="1" applyBorder="1" applyAlignment="1">
      <alignment horizontal="center" vertical="center"/>
    </xf>
    <xf numFmtId="178" fontId="0" fillId="2" borderId="33" xfId="0" applyNumberFormat="1" applyFill="1" applyBorder="1" applyAlignment="1">
      <alignment horizontal="center" vertical="center"/>
    </xf>
    <xf numFmtId="0" fontId="8" fillId="3" borderId="0" xfId="0" applyFont="1" applyFill="1" applyAlignment="1">
      <alignment horizontal="right" vertical="center"/>
    </xf>
    <xf numFmtId="0" fontId="0" fillId="2" borderId="0" xfId="0" applyFill="1" applyAlignment="1">
      <alignment horizontal="center" vertical="center"/>
    </xf>
    <xf numFmtId="0" fontId="2" fillId="2" borderId="0" xfId="0" applyFont="1" applyFill="1" applyAlignment="1">
      <alignment vertical="center"/>
    </xf>
    <xf numFmtId="49" fontId="2" fillId="2" borderId="0" xfId="0" applyNumberFormat="1" applyFont="1" applyFill="1" applyAlignment="1">
      <alignment vertical="center"/>
    </xf>
    <xf numFmtId="177" fontId="2" fillId="2" borderId="0" xfId="0" applyNumberFormat="1" applyFont="1" applyFill="1" applyAlignment="1">
      <alignment vertical="center"/>
    </xf>
    <xf numFmtId="178" fontId="2" fillId="2" borderId="0" xfId="0" applyNumberFormat="1" applyFont="1" applyFill="1" applyAlignment="1">
      <alignment vertical="center"/>
    </xf>
    <xf numFmtId="5" fontId="2" fillId="2" borderId="0" xfId="0" applyNumberFormat="1" applyFont="1" applyFill="1" applyAlignment="1">
      <alignment vertical="center"/>
    </xf>
    <xf numFmtId="0" fontId="5" fillId="2" borderId="0" xfId="0" applyFont="1" applyFill="1" applyAlignment="1">
      <alignment vertical="center" wrapText="1"/>
    </xf>
    <xf numFmtId="0" fontId="2" fillId="2" borderId="0" xfId="0" applyFont="1" applyFill="1" applyAlignment="1" applyProtection="1">
      <alignment vertical="center"/>
      <protection locked="0"/>
    </xf>
    <xf numFmtId="0" fontId="7" fillId="2" borderId="0" xfId="0" applyFont="1" applyFill="1" applyAlignment="1">
      <alignment vertical="center" wrapText="1"/>
    </xf>
    <xf numFmtId="0" fontId="0" fillId="2" borderId="0" xfId="0" applyFill="1" applyAlignment="1">
      <alignment vertical="top" wrapText="1"/>
    </xf>
    <xf numFmtId="0" fontId="0" fillId="0" borderId="0" xfId="0" applyAlignment="1">
      <alignment horizontal="left" vertical="top"/>
    </xf>
    <xf numFmtId="176" fontId="10" fillId="0" borderId="34" xfId="0" applyNumberFormat="1" applyFont="1" applyBorder="1" applyAlignment="1" applyProtection="1">
      <alignment horizontal="right" vertical="center" shrinkToFit="1"/>
      <protection locked="0"/>
    </xf>
    <xf numFmtId="176" fontId="10" fillId="0" borderId="35" xfId="0" applyNumberFormat="1" applyFont="1" applyBorder="1" applyAlignment="1" applyProtection="1">
      <alignment horizontal="right" vertical="center" shrinkToFit="1"/>
      <protection locked="0"/>
    </xf>
    <xf numFmtId="176" fontId="10" fillId="0" borderId="36" xfId="0" applyNumberFormat="1" applyFont="1" applyBorder="1" applyAlignment="1" applyProtection="1">
      <alignment horizontal="right" vertical="center" shrinkToFit="1"/>
      <protection locked="0"/>
    </xf>
    <xf numFmtId="176" fontId="10" fillId="0" borderId="37" xfId="0" applyNumberFormat="1" applyFont="1" applyBorder="1" applyAlignment="1" applyProtection="1">
      <alignment horizontal="right" vertical="center" shrinkToFit="1"/>
      <protection locked="0"/>
    </xf>
    <xf numFmtId="176" fontId="10" fillId="0" borderId="38" xfId="0" applyNumberFormat="1" applyFont="1" applyBorder="1" applyAlignment="1" applyProtection="1">
      <alignment horizontal="right" vertical="center" shrinkToFit="1"/>
      <protection locked="0"/>
    </xf>
    <xf numFmtId="0" fontId="2" fillId="0" borderId="19" xfId="0" applyFont="1" applyBorder="1" applyAlignment="1" applyProtection="1">
      <alignment horizontal="center" vertical="center" shrinkToFit="1"/>
      <protection locked="0"/>
    </xf>
    <xf numFmtId="0" fontId="2" fillId="0" borderId="20"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57" fontId="0" fillId="0" borderId="1" xfId="0" applyNumberFormat="1" applyBorder="1" applyAlignment="1">
      <alignment horizontal="left" vertical="center"/>
    </xf>
    <xf numFmtId="0" fontId="5" fillId="3" borderId="39" xfId="0" applyFont="1" applyFill="1" applyBorder="1" applyAlignment="1">
      <alignment horizontal="center" vertical="center" shrinkToFit="1"/>
    </xf>
    <xf numFmtId="0" fontId="5" fillId="4" borderId="40" xfId="0" applyFont="1" applyFill="1" applyBorder="1" applyAlignment="1">
      <alignment horizontal="center" vertical="center"/>
    </xf>
    <xf numFmtId="0" fontId="5" fillId="4" borderId="41" xfId="0" applyFont="1" applyFill="1" applyBorder="1" applyAlignment="1">
      <alignment horizontal="center" vertical="center" shrinkToFit="1"/>
    </xf>
    <xf numFmtId="0" fontId="5" fillId="3" borderId="42" xfId="0" applyFont="1" applyFill="1" applyBorder="1" applyAlignment="1">
      <alignment horizontal="center" vertical="center"/>
    </xf>
    <xf numFmtId="0" fontId="5" fillId="4" borderId="43" xfId="0" applyFont="1" applyFill="1" applyBorder="1" applyAlignment="1">
      <alignment horizontal="center" vertical="center"/>
    </xf>
    <xf numFmtId="0" fontId="2" fillId="0" borderId="44" xfId="0" applyFont="1" applyBorder="1" applyAlignment="1" applyProtection="1">
      <alignment horizontal="center" vertical="center"/>
      <protection locked="0"/>
    </xf>
    <xf numFmtId="0" fontId="3" fillId="3" borderId="18" xfId="0" applyFont="1" applyFill="1" applyBorder="1" applyAlignment="1">
      <alignment horizontal="center" vertical="center" wrapText="1"/>
    </xf>
    <xf numFmtId="0" fontId="5" fillId="3" borderId="45"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176" fontId="10" fillId="0" borderId="47" xfId="0" applyNumberFormat="1" applyFont="1" applyBorder="1" applyAlignment="1" applyProtection="1">
      <alignment horizontal="right" vertical="center" shrinkToFit="1"/>
      <protection locked="0"/>
    </xf>
    <xf numFmtId="176" fontId="10" fillId="0" borderId="48" xfId="0" applyNumberFormat="1" applyFont="1" applyBorder="1" applyAlignment="1" applyProtection="1">
      <alignment horizontal="right" vertical="center" shrinkToFit="1"/>
      <protection locked="0"/>
    </xf>
    <xf numFmtId="176" fontId="10" fillId="0" borderId="45" xfId="0" applyNumberFormat="1" applyFont="1" applyBorder="1" applyAlignment="1" applyProtection="1">
      <alignment horizontal="right" vertical="center" shrinkToFit="1"/>
      <protection locked="0"/>
    </xf>
    <xf numFmtId="176" fontId="10" fillId="0" borderId="49" xfId="0" applyNumberFormat="1" applyFont="1" applyBorder="1" applyAlignment="1" applyProtection="1">
      <alignment horizontal="right" vertical="center" shrinkToFit="1"/>
      <protection locked="0"/>
    </xf>
    <xf numFmtId="176" fontId="10" fillId="0" borderId="46" xfId="0" applyNumberFormat="1" applyFont="1" applyBorder="1" applyAlignment="1" applyProtection="1">
      <alignment horizontal="right" vertical="center" shrinkToFit="1"/>
      <protection locked="0"/>
    </xf>
    <xf numFmtId="0" fontId="0" fillId="4" borderId="12" xfId="0" applyFill="1" applyBorder="1" applyAlignment="1">
      <alignment vertical="center" textRotation="255"/>
    </xf>
    <xf numFmtId="0" fontId="3" fillId="4" borderId="16" xfId="0" applyFont="1" applyFill="1" applyBorder="1" applyAlignment="1">
      <alignment horizontal="center" vertical="center" wrapText="1"/>
    </xf>
    <xf numFmtId="0" fontId="0" fillId="3" borderId="50" xfId="0" applyFill="1" applyBorder="1" applyAlignment="1">
      <alignment horizontal="right"/>
    </xf>
    <xf numFmtId="49" fontId="5" fillId="0" borderId="9" xfId="0" applyNumberFormat="1" applyFont="1" applyBorder="1" applyAlignment="1" applyProtection="1">
      <alignment vertical="center"/>
      <protection locked="0"/>
    </xf>
    <xf numFmtId="0" fontId="6" fillId="0" borderId="0" xfId="0" applyFont="1" applyAlignment="1">
      <alignment horizontal="center" vertical="center" wrapText="1"/>
    </xf>
    <xf numFmtId="0" fontId="5" fillId="3" borderId="0" xfId="0" applyFont="1" applyFill="1" applyAlignment="1">
      <alignment horizontal="left" vertical="center"/>
    </xf>
    <xf numFmtId="0" fontId="5" fillId="3" borderId="6" xfId="0" applyFont="1" applyFill="1" applyBorder="1" applyAlignment="1">
      <alignment horizontal="left" vertical="center"/>
    </xf>
    <xf numFmtId="0" fontId="2" fillId="0" borderId="1" xfId="0" applyFont="1" applyBorder="1" applyAlignment="1">
      <alignment horizontal="left" vertical="center" wrapText="1" shrinkToFit="1"/>
    </xf>
    <xf numFmtId="0" fontId="0" fillId="0" borderId="51" xfId="0" applyBorder="1"/>
    <xf numFmtId="0" fontId="0" fillId="3" borderId="44" xfId="0" applyFill="1" applyBorder="1" applyAlignment="1">
      <alignment horizontal="center" vertical="center"/>
    </xf>
    <xf numFmtId="0" fontId="5" fillId="3" borderId="52" xfId="0" applyFont="1" applyFill="1" applyBorder="1" applyAlignment="1">
      <alignment horizontal="center" vertical="center"/>
    </xf>
    <xf numFmtId="0" fontId="0" fillId="3" borderId="44" xfId="0" applyFill="1" applyBorder="1" applyAlignment="1">
      <alignment vertical="center" textRotation="255"/>
    </xf>
    <xf numFmtId="0" fontId="6" fillId="0" borderId="53" xfId="0" applyFont="1" applyBorder="1" applyAlignment="1">
      <alignment horizontal="center" vertical="center" wrapText="1"/>
    </xf>
    <xf numFmtId="0" fontId="0" fillId="0" borderId="17" xfId="0" applyBorder="1" applyAlignment="1" applyProtection="1">
      <alignment vertical="center"/>
      <protection locked="0"/>
    </xf>
    <xf numFmtId="0" fontId="0" fillId="3" borderId="5" xfId="0" applyFill="1" applyBorder="1" applyAlignment="1">
      <alignment vertical="center"/>
    </xf>
    <xf numFmtId="0" fontId="0" fillId="3" borderId="50" xfId="0" applyFill="1" applyBorder="1" applyAlignment="1">
      <alignment horizontal="right" vertical="center"/>
    </xf>
    <xf numFmtId="0" fontId="5" fillId="3" borderId="54" xfId="0" applyFont="1" applyFill="1" applyBorder="1" applyAlignment="1">
      <alignment horizontal="left" vertical="center"/>
    </xf>
    <xf numFmtId="0" fontId="5" fillId="3" borderId="55" xfId="0" applyFont="1" applyFill="1" applyBorder="1" applyAlignment="1">
      <alignment horizontal="left" vertical="center"/>
    </xf>
    <xf numFmtId="0" fontId="0" fillId="2" borderId="0" xfId="0" applyFill="1" applyAlignment="1">
      <alignment horizontal="right" vertical="center"/>
    </xf>
    <xf numFmtId="0" fontId="0" fillId="0" borderId="0" xfId="0" applyAlignment="1" applyProtection="1">
      <alignment vertical="center"/>
      <protection locked="0"/>
    </xf>
    <xf numFmtId="0" fontId="2" fillId="0" borderId="56" xfId="0" applyFont="1" applyBorder="1" applyAlignment="1" applyProtection="1">
      <alignment vertical="center" shrinkToFit="1"/>
      <protection locked="0"/>
    </xf>
    <xf numFmtId="0" fontId="2" fillId="0" borderId="57" xfId="0" applyFont="1"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19" xfId="0" applyBorder="1" applyAlignment="1" applyProtection="1">
      <alignment vertical="center" shrinkToFit="1"/>
      <protection locked="0"/>
    </xf>
    <xf numFmtId="49" fontId="0" fillId="2" borderId="0" xfId="0" applyNumberFormat="1" applyFill="1" applyAlignment="1">
      <alignment vertical="center"/>
    </xf>
    <xf numFmtId="0" fontId="0" fillId="0" borderId="58" xfId="0" applyBorder="1" applyAlignment="1">
      <alignment horizontal="center" vertical="center"/>
    </xf>
    <xf numFmtId="0" fontId="0" fillId="0" borderId="58" xfId="0" applyBorder="1" applyAlignment="1">
      <alignment horizontal="center" vertical="center" shrinkToFit="1"/>
    </xf>
    <xf numFmtId="176" fontId="10" fillId="0" borderId="58" xfId="0" applyNumberFormat="1" applyFont="1" applyBorder="1" applyAlignment="1" applyProtection="1">
      <alignment horizontal="right" vertical="center" shrinkToFit="1"/>
      <protection locked="0"/>
    </xf>
    <xf numFmtId="176" fontId="10" fillId="0" borderId="59" xfId="0" applyNumberFormat="1" applyFont="1" applyBorder="1" applyAlignment="1" applyProtection="1">
      <alignment horizontal="right" vertical="center" shrinkToFit="1"/>
      <protection locked="0"/>
    </xf>
    <xf numFmtId="0" fontId="0" fillId="0" borderId="59" xfId="0" applyBorder="1" applyAlignment="1">
      <alignment horizontal="center" vertical="center"/>
    </xf>
    <xf numFmtId="0" fontId="0" fillId="0" borderId="59" xfId="0" applyBorder="1" applyAlignment="1">
      <alignment horizontal="center" vertical="center" shrinkToFit="1"/>
    </xf>
    <xf numFmtId="0" fontId="0" fillId="3" borderId="0" xfId="0" applyFill="1" applyAlignment="1">
      <alignment horizontal="right" vertical="center"/>
    </xf>
    <xf numFmtId="0" fontId="0" fillId="5" borderId="5" xfId="0" applyFill="1" applyBorder="1" applyAlignment="1">
      <alignment horizontal="right" vertical="center"/>
    </xf>
    <xf numFmtId="0" fontId="0" fillId="5" borderId="0" xfId="0" applyFill="1" applyAlignment="1" applyProtection="1">
      <alignment vertical="center"/>
      <protection locked="0"/>
    </xf>
    <xf numFmtId="0" fontId="15" fillId="5" borderId="0" xfId="0" applyFont="1" applyFill="1" applyAlignment="1" applyProtection="1">
      <alignment vertical="center"/>
      <protection locked="0"/>
    </xf>
    <xf numFmtId="0" fontId="8" fillId="4" borderId="60" xfId="0" applyFont="1" applyFill="1" applyBorder="1" applyAlignment="1">
      <alignment horizontal="center" vertical="center" shrinkToFit="1"/>
    </xf>
    <xf numFmtId="0" fontId="8" fillId="4" borderId="26" xfId="0" applyFont="1" applyFill="1" applyBorder="1" applyAlignment="1">
      <alignment horizontal="center" vertical="center" wrapText="1" shrinkToFit="1"/>
    </xf>
    <xf numFmtId="0" fontId="8" fillId="4" borderId="15" xfId="0" applyFont="1" applyFill="1" applyBorder="1" applyAlignment="1">
      <alignment horizontal="center" vertical="center" wrapText="1" shrinkToFit="1"/>
    </xf>
    <xf numFmtId="0" fontId="8" fillId="3" borderId="61" xfId="0" applyFont="1" applyFill="1" applyBorder="1" applyAlignment="1">
      <alignment horizontal="center" vertical="center" shrinkToFit="1"/>
    </xf>
    <xf numFmtId="0" fontId="8" fillId="3" borderId="62" xfId="0" applyFont="1" applyFill="1" applyBorder="1" applyAlignment="1">
      <alignment horizontal="center" vertical="center" wrapText="1" shrinkToFit="1"/>
    </xf>
    <xf numFmtId="0" fontId="5" fillId="0" borderId="63" xfId="0" applyFont="1" applyBorder="1" applyAlignment="1">
      <alignment horizontal="center" vertical="center"/>
    </xf>
    <xf numFmtId="0" fontId="0" fillId="0" borderId="62" xfId="0" applyBorder="1" applyAlignment="1" applyProtection="1">
      <alignment vertical="center"/>
      <protection locked="0"/>
    </xf>
    <xf numFmtId="0" fontId="2" fillId="0" borderId="62" xfId="0" applyFont="1" applyBorder="1" applyAlignment="1" applyProtection="1">
      <alignment vertical="center" shrinkToFit="1"/>
      <protection locked="0"/>
    </xf>
    <xf numFmtId="0" fontId="2" fillId="0" borderId="62" xfId="0" applyFont="1" applyBorder="1" applyAlignment="1" applyProtection="1">
      <alignment horizontal="center" vertical="center" shrinkToFit="1"/>
      <protection locked="0"/>
    </xf>
    <xf numFmtId="0" fontId="2" fillId="0" borderId="62" xfId="0" applyFont="1" applyBorder="1" applyAlignment="1" applyProtection="1">
      <alignment horizontal="center" vertical="center"/>
      <protection locked="0"/>
    </xf>
    <xf numFmtId="176" fontId="10" fillId="0" borderId="64" xfId="0" applyNumberFormat="1" applyFont="1" applyBorder="1" applyAlignment="1" applyProtection="1">
      <alignment horizontal="right" vertical="center" shrinkToFit="1"/>
      <protection locked="0"/>
    </xf>
    <xf numFmtId="176" fontId="10" fillId="0" borderId="65" xfId="0" applyNumberFormat="1" applyFont="1" applyBorder="1" applyAlignment="1" applyProtection="1">
      <alignment horizontal="right" vertical="center" shrinkToFit="1"/>
      <protection locked="0"/>
    </xf>
    <xf numFmtId="176" fontId="10" fillId="0" borderId="66" xfId="0" applyNumberFormat="1" applyFont="1" applyBorder="1" applyAlignment="1" applyProtection="1">
      <alignment horizontal="right" vertical="center" shrinkToFit="1"/>
      <protection locked="0"/>
    </xf>
    <xf numFmtId="176" fontId="10" fillId="0" borderId="67" xfId="0" applyNumberFormat="1" applyFont="1" applyBorder="1" applyAlignment="1" applyProtection="1">
      <alignment horizontal="right" vertical="center" shrinkToFit="1"/>
      <protection locked="0"/>
    </xf>
    <xf numFmtId="176" fontId="10" fillId="0" borderId="68" xfId="0" applyNumberFormat="1" applyFont="1" applyBorder="1" applyAlignment="1" applyProtection="1">
      <alignment horizontal="right" vertical="center" shrinkToFit="1"/>
      <protection locked="0"/>
    </xf>
    <xf numFmtId="176" fontId="10" fillId="0" borderId="69" xfId="0" applyNumberFormat="1" applyFont="1" applyBorder="1" applyAlignment="1" applyProtection="1">
      <alignment horizontal="right" vertical="center" shrinkToFit="1"/>
      <protection locked="0"/>
    </xf>
    <xf numFmtId="176" fontId="10" fillId="0" borderId="70" xfId="0" applyNumberFormat="1" applyFont="1" applyBorder="1" applyAlignment="1" applyProtection="1">
      <alignment horizontal="right" vertical="center" shrinkToFit="1"/>
      <protection locked="0"/>
    </xf>
    <xf numFmtId="176" fontId="10" fillId="0" borderId="71" xfId="0" applyNumberFormat="1" applyFont="1" applyBorder="1" applyAlignment="1" applyProtection="1">
      <alignment horizontal="right" vertical="center" shrinkToFit="1"/>
      <protection locked="0"/>
    </xf>
    <xf numFmtId="176" fontId="10" fillId="0" borderId="72" xfId="0" applyNumberFormat="1" applyFont="1" applyBorder="1" applyAlignment="1" applyProtection="1">
      <alignment horizontal="right" vertical="center" shrinkToFit="1"/>
      <protection locked="0"/>
    </xf>
    <xf numFmtId="176" fontId="10" fillId="0" borderId="73" xfId="0" applyNumberFormat="1" applyFont="1" applyBorder="1" applyAlignment="1" applyProtection="1">
      <alignment horizontal="right" vertical="center" shrinkToFit="1"/>
      <protection locked="0"/>
    </xf>
    <xf numFmtId="176" fontId="10" fillId="0" borderId="74" xfId="0" applyNumberFormat="1" applyFont="1" applyBorder="1" applyAlignment="1" applyProtection="1">
      <alignment horizontal="right" vertical="center" shrinkToFit="1"/>
      <protection locked="0"/>
    </xf>
    <xf numFmtId="176" fontId="10" fillId="0" borderId="75" xfId="0" applyNumberFormat="1" applyFont="1" applyBorder="1" applyAlignment="1" applyProtection="1">
      <alignment horizontal="right" vertical="center" shrinkToFit="1"/>
      <protection locked="0"/>
    </xf>
    <xf numFmtId="176" fontId="10" fillId="0" borderId="76" xfId="0" applyNumberFormat="1" applyFont="1" applyBorder="1" applyAlignment="1" applyProtection="1">
      <alignment horizontal="right" vertical="center" shrinkToFit="1"/>
      <protection locked="0"/>
    </xf>
    <xf numFmtId="176" fontId="10" fillId="0" borderId="77" xfId="0" applyNumberFormat="1" applyFont="1" applyBorder="1" applyAlignment="1" applyProtection="1">
      <alignment horizontal="right" vertical="center" shrinkToFit="1"/>
      <protection locked="0"/>
    </xf>
    <xf numFmtId="176" fontId="10" fillId="0" borderId="78" xfId="0" applyNumberFormat="1" applyFont="1" applyBorder="1" applyAlignment="1" applyProtection="1">
      <alignment horizontal="right" vertical="center" shrinkToFit="1"/>
      <protection locked="0"/>
    </xf>
    <xf numFmtId="176" fontId="10" fillId="0" borderId="79" xfId="0" applyNumberFormat="1" applyFont="1" applyBorder="1" applyAlignment="1" applyProtection="1">
      <alignment horizontal="right" vertical="center" shrinkToFit="1"/>
      <protection locked="0"/>
    </xf>
    <xf numFmtId="176" fontId="10" fillId="0" borderId="80" xfId="0" applyNumberFormat="1" applyFont="1" applyBorder="1" applyAlignment="1" applyProtection="1">
      <alignment horizontal="right" vertical="center" shrinkToFit="1"/>
      <protection locked="0"/>
    </xf>
    <xf numFmtId="176" fontId="10" fillId="0" borderId="81" xfId="0" applyNumberFormat="1" applyFont="1" applyBorder="1" applyAlignment="1" applyProtection="1">
      <alignment horizontal="right" vertical="center" shrinkToFit="1"/>
      <protection locked="0"/>
    </xf>
    <xf numFmtId="176" fontId="10" fillId="0" borderId="82" xfId="0" applyNumberFormat="1" applyFont="1" applyBorder="1" applyAlignment="1" applyProtection="1">
      <alignment horizontal="right" vertical="center" shrinkToFit="1"/>
      <protection locked="0"/>
    </xf>
    <xf numFmtId="176" fontId="10" fillId="0" borderId="83" xfId="0" applyNumberFormat="1" applyFont="1" applyBorder="1" applyAlignment="1" applyProtection="1">
      <alignment horizontal="right" vertical="center" shrinkToFit="1"/>
      <protection locked="0"/>
    </xf>
    <xf numFmtId="176" fontId="10" fillId="0" borderId="84" xfId="0" applyNumberFormat="1" applyFont="1" applyBorder="1" applyAlignment="1" applyProtection="1">
      <alignment horizontal="right" vertical="center" shrinkToFit="1"/>
      <protection locked="0"/>
    </xf>
    <xf numFmtId="0" fontId="0" fillId="3" borderId="44" xfId="0" applyFill="1" applyBorder="1" applyAlignment="1">
      <alignment horizontal="center" vertical="center" wrapText="1"/>
    </xf>
    <xf numFmtId="0" fontId="0" fillId="4" borderId="12" xfId="0" applyFill="1" applyBorder="1" applyAlignment="1">
      <alignment horizontal="center" vertical="center" wrapText="1"/>
    </xf>
    <xf numFmtId="0" fontId="21" fillId="2" borderId="0" xfId="0" applyFont="1" applyFill="1" applyAlignment="1">
      <alignment vertical="top"/>
    </xf>
    <xf numFmtId="0" fontId="8" fillId="2" borderId="0" xfId="0" applyFont="1" applyFill="1" applyAlignment="1">
      <alignment vertical="top"/>
    </xf>
    <xf numFmtId="0" fontId="8" fillId="2" borderId="0" xfId="0" applyFont="1" applyFill="1" applyAlignment="1">
      <alignment vertical="top" wrapText="1"/>
    </xf>
    <xf numFmtId="0" fontId="20" fillId="2" borderId="0" xfId="0" applyFont="1" applyFill="1" applyAlignment="1">
      <alignment vertical="top" wrapText="1"/>
    </xf>
    <xf numFmtId="0" fontId="5" fillId="3" borderId="30" xfId="0" applyFont="1" applyFill="1" applyBorder="1" applyAlignment="1">
      <alignment horizontal="right" vertical="center"/>
    </xf>
    <xf numFmtId="0" fontId="7" fillId="2" borderId="7" xfId="0" applyFont="1" applyFill="1" applyBorder="1" applyAlignment="1">
      <alignment horizontal="center" vertical="center" wrapText="1" shrinkToFit="1"/>
    </xf>
    <xf numFmtId="49" fontId="5" fillId="0" borderId="32" xfId="0" applyNumberFormat="1" applyFont="1" applyBorder="1" applyAlignment="1" applyProtection="1">
      <alignment vertical="center"/>
      <protection locked="0"/>
    </xf>
    <xf numFmtId="49" fontId="5" fillId="0" borderId="33" xfId="0" applyNumberFormat="1" applyFont="1" applyBorder="1" applyAlignment="1" applyProtection="1">
      <alignment vertical="center"/>
      <protection locked="0"/>
    </xf>
    <xf numFmtId="0" fontId="0" fillId="2" borderId="9" xfId="0" applyFill="1" applyBorder="1" applyAlignment="1">
      <alignment horizontal="center" vertical="center"/>
    </xf>
    <xf numFmtId="0" fontId="0" fillId="2" borderId="17" xfId="0" applyFill="1" applyBorder="1" applyAlignment="1">
      <alignment vertical="center"/>
    </xf>
    <xf numFmtId="0" fontId="0" fillId="0" borderId="32" xfId="0" applyBorder="1" applyAlignment="1" applyProtection="1">
      <alignment vertical="center"/>
      <protection locked="0"/>
    </xf>
    <xf numFmtId="0" fontId="0" fillId="0" borderId="33" xfId="0" applyBorder="1" applyAlignment="1" applyProtection="1">
      <alignment vertical="center"/>
      <protection locked="0"/>
    </xf>
    <xf numFmtId="0" fontId="5" fillId="3" borderId="5" xfId="0" applyFont="1" applyFill="1" applyBorder="1" applyAlignment="1">
      <alignment horizontal="left" vertical="center"/>
    </xf>
    <xf numFmtId="0" fontId="5" fillId="3" borderId="85" xfId="0" applyFont="1" applyFill="1" applyBorder="1" applyAlignment="1">
      <alignment horizontal="left" vertical="center"/>
    </xf>
    <xf numFmtId="0" fontId="5" fillId="3" borderId="6" xfId="0" applyFont="1" applyFill="1" applyBorder="1" applyAlignment="1">
      <alignment horizontal="left" vertical="center"/>
    </xf>
    <xf numFmtId="0" fontId="0" fillId="0" borderId="86" xfId="0" applyBorder="1" applyAlignment="1" applyProtection="1">
      <alignment vertical="center"/>
      <protection locked="0"/>
    </xf>
    <xf numFmtId="0" fontId="8" fillId="2" borderId="0" xfId="0" applyFont="1" applyFill="1" applyAlignment="1">
      <alignment vertical="top" wrapText="1"/>
    </xf>
    <xf numFmtId="0" fontId="7" fillId="2" borderId="0" xfId="0" applyFont="1" applyFill="1" applyAlignment="1">
      <alignment horizontal="left" vertical="center" wrapText="1"/>
    </xf>
    <xf numFmtId="0" fontId="16" fillId="2" borderId="0" xfId="0" applyFont="1" applyFill="1" applyAlignment="1">
      <alignment vertical="center" wrapText="1"/>
    </xf>
    <xf numFmtId="0" fontId="17" fillId="2" borderId="0" xfId="0" applyFont="1" applyFill="1" applyAlignment="1">
      <alignment vertical="center" wrapText="1"/>
    </xf>
    <xf numFmtId="0" fontId="6" fillId="2" borderId="0" xfId="0" applyFont="1" applyFill="1" applyAlignment="1">
      <alignment vertical="top" wrapText="1"/>
    </xf>
    <xf numFmtId="0" fontId="0" fillId="2" borderId="0" xfId="0" applyFill="1" applyAlignment="1">
      <alignment vertical="top" wrapText="1"/>
    </xf>
    <xf numFmtId="0" fontId="0" fillId="0" borderId="0" xfId="0" applyAlignment="1" applyProtection="1">
      <alignment vertical="center" wrapText="1"/>
      <protection locked="0"/>
    </xf>
    <xf numFmtId="0" fontId="5" fillId="4" borderId="90"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87"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88" xfId="0" applyFont="1" applyFill="1" applyBorder="1" applyAlignment="1">
      <alignment horizontal="center" vertical="center"/>
    </xf>
    <xf numFmtId="0" fontId="5" fillId="4" borderId="89" xfId="0" applyFont="1" applyFill="1" applyBorder="1" applyAlignment="1">
      <alignment horizontal="center" vertical="center"/>
    </xf>
    <xf numFmtId="0" fontId="0" fillId="4" borderId="90" xfId="0" applyFill="1" applyBorder="1" applyAlignment="1">
      <alignment horizontal="center" vertical="center" wrapText="1"/>
    </xf>
    <xf numFmtId="0" fontId="0" fillId="4" borderId="87" xfId="0" applyFill="1" applyBorder="1" applyAlignment="1">
      <alignment horizontal="center" vertical="center"/>
    </xf>
    <xf numFmtId="0" fontId="0" fillId="4" borderId="89" xfId="0" applyFill="1" applyBorder="1" applyAlignment="1">
      <alignment horizontal="center" vertical="center"/>
    </xf>
    <xf numFmtId="0" fontId="0" fillId="0" borderId="0" xfId="0" applyAlignment="1">
      <alignment vertical="center" wrapText="1"/>
    </xf>
    <xf numFmtId="0" fontId="2" fillId="0" borderId="58" xfId="0" applyFont="1" applyBorder="1" applyAlignment="1">
      <alignment horizontal="left" vertical="center" shrinkToFit="1"/>
    </xf>
    <xf numFmtId="0" fontId="2" fillId="0" borderId="0" xfId="0" applyFont="1" applyAlignment="1">
      <alignment horizontal="left" vertical="center" shrinkToFit="1"/>
    </xf>
    <xf numFmtId="0" fontId="2" fillId="0" borderId="1" xfId="0" applyFont="1" applyBorder="1" applyAlignment="1">
      <alignment horizontal="left" vertical="center" shrinkToFit="1"/>
    </xf>
    <xf numFmtId="0" fontId="6" fillId="4" borderId="91" xfId="0" applyFont="1" applyFill="1" applyBorder="1" applyAlignment="1">
      <alignment horizontal="center" vertical="center" wrapText="1"/>
    </xf>
    <xf numFmtId="0" fontId="6" fillId="4" borderId="92" xfId="0" applyFont="1" applyFill="1" applyBorder="1" applyAlignment="1">
      <alignment horizontal="center" vertical="center" wrapText="1"/>
    </xf>
    <xf numFmtId="0" fontId="6" fillId="4" borderId="93" xfId="0" applyFont="1" applyFill="1" applyBorder="1" applyAlignment="1">
      <alignment horizontal="center" vertical="center" wrapText="1"/>
    </xf>
    <xf numFmtId="0" fontId="6" fillId="4" borderId="94" xfId="0" applyFont="1" applyFill="1" applyBorder="1" applyAlignment="1">
      <alignment horizontal="center" vertical="center" wrapText="1"/>
    </xf>
    <xf numFmtId="0" fontId="0" fillId="0" borderId="58" xfId="0" applyBorder="1" applyAlignment="1">
      <alignment horizontal="left" vertical="center" wrapText="1" shrinkToFit="1"/>
    </xf>
    <xf numFmtId="0" fontId="1" fillId="0" borderId="0" xfId="0" applyFont="1" applyAlignment="1">
      <alignment horizontal="left" vertical="center" wrapText="1" shrinkToFit="1"/>
    </xf>
    <xf numFmtId="0" fontId="5" fillId="3" borderId="104" xfId="0" applyFont="1" applyFill="1" applyBorder="1" applyAlignment="1">
      <alignment horizontal="center" vertical="center" wrapText="1"/>
    </xf>
    <xf numFmtId="0" fontId="5" fillId="3" borderId="105" xfId="0" applyFont="1" applyFill="1" applyBorder="1" applyAlignment="1">
      <alignment horizontal="center" vertical="center" wrapText="1"/>
    </xf>
    <xf numFmtId="0" fontId="0" fillId="3" borderId="57" xfId="0" applyFill="1" applyBorder="1" applyAlignment="1">
      <alignment horizontal="center" vertical="center" wrapText="1"/>
    </xf>
    <xf numFmtId="0" fontId="0" fillId="3" borderId="57" xfId="0" applyFill="1" applyBorder="1" applyAlignment="1">
      <alignment horizontal="center" vertical="center"/>
    </xf>
    <xf numFmtId="0" fontId="0" fillId="3" borderId="95" xfId="0" applyFill="1" applyBorder="1" applyAlignment="1">
      <alignment horizontal="center" vertical="center"/>
    </xf>
    <xf numFmtId="0" fontId="5" fillId="3" borderId="96" xfId="0" applyFont="1" applyFill="1" applyBorder="1" applyAlignment="1">
      <alignment horizontal="center" vertical="center" wrapText="1"/>
    </xf>
    <xf numFmtId="0" fontId="5" fillId="3" borderId="97" xfId="0" applyFont="1" applyFill="1" applyBorder="1" applyAlignment="1">
      <alignment horizontal="center" vertical="center" wrapText="1"/>
    </xf>
    <xf numFmtId="0" fontId="5" fillId="3" borderId="98" xfId="0" applyFont="1" applyFill="1" applyBorder="1" applyAlignment="1">
      <alignment horizontal="center" vertical="center"/>
    </xf>
    <xf numFmtId="0" fontId="5" fillId="3" borderId="99" xfId="0" applyFont="1" applyFill="1" applyBorder="1" applyAlignment="1">
      <alignment horizontal="center" vertical="center"/>
    </xf>
    <xf numFmtId="0" fontId="6" fillId="3" borderId="100" xfId="0" applyFont="1" applyFill="1" applyBorder="1" applyAlignment="1" applyProtection="1">
      <alignment horizontal="center" vertical="center" wrapText="1"/>
      <protection locked="0"/>
    </xf>
    <xf numFmtId="0" fontId="6" fillId="3" borderId="101" xfId="0" applyFont="1" applyFill="1" applyBorder="1" applyAlignment="1" applyProtection="1">
      <alignment horizontal="center" vertical="center" wrapText="1"/>
      <protection locked="0"/>
    </xf>
    <xf numFmtId="0" fontId="6" fillId="3" borderId="102" xfId="0" applyFont="1" applyFill="1" applyBorder="1" applyAlignment="1" applyProtection="1">
      <alignment horizontal="center" vertical="center" wrapText="1"/>
      <protection locked="0"/>
    </xf>
    <xf numFmtId="0" fontId="6" fillId="3" borderId="103" xfId="0" applyFont="1" applyFill="1" applyBorder="1" applyAlignment="1" applyProtection="1">
      <alignment horizontal="center" vertical="center" wrapText="1"/>
      <protection locked="0"/>
    </xf>
    <xf numFmtId="0" fontId="0" fillId="0" borderId="0" xfId="0" applyAlignment="1">
      <alignment horizontal="left" vertical="center" wrapText="1" shrinkToFit="1"/>
    </xf>
    <xf numFmtId="0" fontId="2" fillId="0" borderId="5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3"/>
  <sheetViews>
    <sheetView showGridLines="0" tabSelected="1" zoomScaleNormal="100" workbookViewId="0">
      <selection activeCell="E4" sqref="E4:F4"/>
    </sheetView>
  </sheetViews>
  <sheetFormatPr defaultRowHeight="13.5"/>
  <cols>
    <col min="1" max="1" width="5.875" customWidth="1"/>
    <col min="2" max="2" width="15.125" customWidth="1"/>
    <col min="3" max="3" width="17" customWidth="1"/>
    <col min="4" max="4" width="13.625" customWidth="1"/>
    <col min="5" max="6" width="7.625" customWidth="1"/>
    <col min="7" max="7" width="15.75" customWidth="1"/>
    <col min="8" max="12" width="2.75" customWidth="1"/>
    <col min="13" max="20" width="5" customWidth="1"/>
  </cols>
  <sheetData>
    <row r="1" spans="1:12" ht="33" customHeight="1" thickBot="1">
      <c r="A1" s="1"/>
      <c r="B1" s="177" t="s">
        <v>123</v>
      </c>
      <c r="C1" s="177"/>
      <c r="D1" s="177"/>
      <c r="E1" s="177"/>
      <c r="F1" s="177"/>
      <c r="G1" s="177"/>
      <c r="H1" s="1"/>
      <c r="I1" s="1"/>
      <c r="J1" s="1"/>
      <c r="K1" s="1"/>
      <c r="L1" s="1"/>
    </row>
    <row r="2" spans="1:12" ht="9" customHeight="1" thickTop="1">
      <c r="A2" s="1"/>
      <c r="B2" s="3"/>
      <c r="C2" s="53"/>
      <c r="D2" s="4"/>
      <c r="E2" s="4"/>
      <c r="F2" s="4"/>
      <c r="G2" s="5"/>
      <c r="H2" s="1"/>
      <c r="I2" s="1"/>
      <c r="J2" s="1"/>
      <c r="K2" s="1"/>
      <c r="L2" s="1"/>
    </row>
    <row r="3" spans="1:12" ht="18.75" customHeight="1">
      <c r="A3" s="1"/>
      <c r="B3" s="6" t="s">
        <v>16</v>
      </c>
      <c r="C3" s="19"/>
      <c r="D3" s="67" t="s">
        <v>22</v>
      </c>
      <c r="E3" s="182"/>
      <c r="F3" s="183"/>
      <c r="G3" s="7"/>
      <c r="H3" s="1"/>
      <c r="I3" s="1"/>
      <c r="J3" s="1"/>
      <c r="K3" s="1"/>
      <c r="L3" s="1"/>
    </row>
    <row r="4" spans="1:12" ht="18.75" customHeight="1">
      <c r="A4" s="1"/>
      <c r="B4" s="6"/>
      <c r="C4" s="67"/>
      <c r="D4" s="67" t="s">
        <v>84</v>
      </c>
      <c r="E4" s="182"/>
      <c r="F4" s="183"/>
      <c r="G4" s="7"/>
      <c r="H4" s="1"/>
      <c r="I4" s="1"/>
      <c r="J4" s="1"/>
      <c r="K4" s="1"/>
      <c r="L4" s="1"/>
    </row>
    <row r="5" spans="1:12" ht="15.75" customHeight="1">
      <c r="A5" s="1"/>
      <c r="B5" s="184" t="s">
        <v>93</v>
      </c>
      <c r="C5" s="185"/>
      <c r="D5" s="185"/>
      <c r="E5" s="185"/>
      <c r="F5" s="185"/>
      <c r="G5" s="186"/>
      <c r="H5" s="1"/>
      <c r="I5" s="1"/>
      <c r="J5" s="1"/>
      <c r="K5" s="1"/>
      <c r="L5" s="1"/>
    </row>
    <row r="6" spans="1:12" ht="22.5" customHeight="1">
      <c r="A6" s="1"/>
      <c r="B6" s="119" t="s">
        <v>81</v>
      </c>
      <c r="C6" s="182"/>
      <c r="D6" s="187"/>
      <c r="E6" s="187"/>
      <c r="F6" s="183"/>
      <c r="G6" s="121"/>
      <c r="H6" s="1"/>
      <c r="I6" s="1"/>
      <c r="J6" s="1"/>
      <c r="K6" s="1"/>
      <c r="L6" s="1"/>
    </row>
    <row r="7" spans="1:12" ht="21" customHeight="1">
      <c r="A7" s="1"/>
      <c r="B7" s="119" t="s">
        <v>82</v>
      </c>
      <c r="C7" s="117"/>
      <c r="D7" s="109"/>
      <c r="E7" s="109"/>
      <c r="F7" s="109"/>
      <c r="G7" s="110"/>
      <c r="H7" s="1"/>
      <c r="I7" s="1"/>
      <c r="J7" s="1"/>
      <c r="K7" s="1"/>
      <c r="L7" s="1"/>
    </row>
    <row r="8" spans="1:12" ht="20.25" customHeight="1">
      <c r="A8" s="1"/>
      <c r="B8" s="119" t="s">
        <v>83</v>
      </c>
      <c r="C8" s="15"/>
      <c r="D8" s="120"/>
      <c r="E8" s="109"/>
      <c r="F8" s="109"/>
      <c r="G8" s="110"/>
      <c r="H8" s="1"/>
      <c r="I8" s="1"/>
      <c r="J8" s="1"/>
      <c r="K8" s="1"/>
      <c r="L8" s="1"/>
    </row>
    <row r="9" spans="1:12" ht="21.75" customHeight="1">
      <c r="A9" s="1"/>
      <c r="B9" s="118" t="s">
        <v>15</v>
      </c>
      <c r="C9" s="20"/>
      <c r="D9" s="9"/>
      <c r="E9" s="10"/>
      <c r="F9" s="8"/>
      <c r="G9" s="7"/>
      <c r="H9" s="1"/>
      <c r="I9" s="1"/>
      <c r="J9" s="1"/>
      <c r="K9" s="1"/>
      <c r="L9" s="1"/>
    </row>
    <row r="10" spans="1:12" ht="18" customHeight="1">
      <c r="A10" s="1"/>
      <c r="B10" s="6" t="s">
        <v>88</v>
      </c>
      <c r="C10" s="15"/>
      <c r="D10" s="176" t="s">
        <v>71</v>
      </c>
      <c r="E10" s="182"/>
      <c r="F10" s="183"/>
      <c r="G10" s="7"/>
      <c r="H10" s="1"/>
      <c r="I10" s="1"/>
      <c r="J10" s="1"/>
      <c r="K10" s="1"/>
      <c r="L10" s="1"/>
    </row>
    <row r="11" spans="1:12" ht="13.5" customHeight="1">
      <c r="A11" s="1"/>
      <c r="B11" s="136"/>
      <c r="C11" s="138" t="s">
        <v>95</v>
      </c>
      <c r="D11" s="135"/>
      <c r="E11" s="138" t="s">
        <v>95</v>
      </c>
      <c r="F11" s="137"/>
      <c r="G11" s="7"/>
      <c r="H11" s="1"/>
      <c r="I11" s="1"/>
      <c r="J11" s="1"/>
      <c r="K11" s="1"/>
      <c r="L11" s="1"/>
    </row>
    <row r="12" spans="1:12" ht="5.25" customHeight="1">
      <c r="A12" s="1"/>
      <c r="B12" s="6"/>
      <c r="C12" s="8"/>
      <c r="D12" s="9"/>
      <c r="E12" s="10"/>
      <c r="F12" s="8"/>
      <c r="G12" s="7"/>
      <c r="H12" s="1"/>
      <c r="I12" s="1"/>
      <c r="J12" s="1"/>
      <c r="K12" s="1"/>
      <c r="L12" s="1"/>
    </row>
    <row r="13" spans="1:12" ht="16.5" customHeight="1">
      <c r="A13" s="1"/>
      <c r="B13" s="106" t="s">
        <v>14</v>
      </c>
      <c r="C13" s="107"/>
      <c r="D13" s="63" t="s">
        <v>80</v>
      </c>
      <c r="E13" s="178"/>
      <c r="F13" s="179"/>
      <c r="G13" s="7"/>
      <c r="H13" s="1"/>
      <c r="I13" s="1"/>
      <c r="J13" s="1"/>
      <c r="K13" s="1"/>
      <c r="L13" s="1"/>
    </row>
    <row r="14" spans="1:12" ht="13.5" customHeight="1" thickBot="1">
      <c r="A14" s="1"/>
      <c r="B14" s="64"/>
      <c r="C14" s="60"/>
      <c r="D14" s="11"/>
      <c r="E14" s="12"/>
      <c r="F14" s="60"/>
      <c r="G14" s="13"/>
      <c r="H14" s="1"/>
      <c r="I14" s="1"/>
      <c r="J14" s="1"/>
      <c r="K14" s="1"/>
      <c r="L14" s="1"/>
    </row>
    <row r="15" spans="1:12" ht="6" customHeight="1" thickTop="1">
      <c r="A15" s="2"/>
      <c r="B15" s="61"/>
      <c r="C15" s="2"/>
      <c r="D15" s="2"/>
      <c r="E15" s="2"/>
      <c r="F15" s="2"/>
      <c r="G15" s="2"/>
      <c r="H15" s="2"/>
      <c r="I15" s="2"/>
      <c r="J15" s="2"/>
      <c r="K15" s="2"/>
      <c r="L15" s="2"/>
    </row>
    <row r="16" spans="1:12">
      <c r="A16" s="2"/>
      <c r="B16" s="2" t="s">
        <v>85</v>
      </c>
      <c r="C16" s="68"/>
      <c r="D16" s="122" t="s">
        <v>84</v>
      </c>
      <c r="E16" s="2">
        <f>E4</f>
        <v>0</v>
      </c>
      <c r="F16" s="2"/>
      <c r="G16" s="2"/>
      <c r="H16" s="2"/>
      <c r="I16" s="2"/>
      <c r="J16" s="2"/>
      <c r="K16" s="2"/>
      <c r="L16" s="2"/>
    </row>
    <row r="17" spans="1:13">
      <c r="A17" s="2"/>
      <c r="B17" s="30" t="s">
        <v>0</v>
      </c>
      <c r="C17" s="30" t="s">
        <v>2</v>
      </c>
      <c r="D17" s="30" t="s">
        <v>1</v>
      </c>
      <c r="E17" s="180" t="s">
        <v>13</v>
      </c>
      <c r="F17" s="180"/>
      <c r="G17" s="2"/>
      <c r="H17" s="2"/>
      <c r="I17" s="2"/>
      <c r="J17" s="2"/>
      <c r="K17" s="2"/>
      <c r="L17" s="2"/>
    </row>
    <row r="18" spans="1:13" ht="14.25">
      <c r="A18" s="2"/>
      <c r="B18" s="30" t="s">
        <v>21</v>
      </c>
      <c r="C18" s="31" t="str">
        <f>E18+F18&amp;"種目×"&amp;D37&amp;"円"</f>
        <v>0種目×3000円</v>
      </c>
      <c r="D18" s="32">
        <f>D37*(E18+F18)</f>
        <v>0</v>
      </c>
      <c r="E18" s="65">
        <f>COUNTA(男子!G7:G51)</f>
        <v>0</v>
      </c>
      <c r="F18" s="66">
        <f>COUNTA(女子!G7:G51)</f>
        <v>0</v>
      </c>
      <c r="G18" s="2"/>
      <c r="H18" s="2"/>
      <c r="I18" s="2"/>
      <c r="J18" s="2"/>
      <c r="K18" s="2"/>
      <c r="L18" s="2"/>
    </row>
    <row r="19" spans="1:13" ht="18" customHeight="1">
      <c r="A19" s="2"/>
      <c r="B19" s="42" t="s">
        <v>7</v>
      </c>
      <c r="C19" s="33"/>
      <c r="D19" s="34">
        <f>SUM(D18:D18)</f>
        <v>0</v>
      </c>
      <c r="E19" s="181"/>
      <c r="F19" s="181"/>
      <c r="G19" s="2"/>
      <c r="H19" s="2"/>
      <c r="I19" s="2"/>
      <c r="J19" s="2"/>
      <c r="K19" s="2"/>
      <c r="L19" s="2"/>
    </row>
    <row r="20" spans="1:13" ht="36.75" hidden="1" customHeight="1">
      <c r="A20" s="75">
        <v>100100</v>
      </c>
      <c r="B20" s="69">
        <f>E3</f>
        <v>0</v>
      </c>
      <c r="C20" s="69">
        <f>C3</f>
        <v>0</v>
      </c>
      <c r="D20" s="69">
        <f>C10</f>
        <v>0</v>
      </c>
      <c r="E20" s="128" t="s">
        <v>94</v>
      </c>
      <c r="F20" s="69">
        <f>E10</f>
        <v>0</v>
      </c>
      <c r="G20" s="70">
        <f>E13</f>
        <v>0</v>
      </c>
      <c r="H20" s="69">
        <f>C6</f>
        <v>0</v>
      </c>
      <c r="I20" s="69">
        <f>C7</f>
        <v>0</v>
      </c>
      <c r="J20" s="69">
        <f>C8</f>
        <v>0</v>
      </c>
      <c r="K20" s="71">
        <f>E18</f>
        <v>0</v>
      </c>
      <c r="L20" s="72">
        <f>F18</f>
        <v>0</v>
      </c>
      <c r="M20" s="73">
        <f>D19</f>
        <v>0</v>
      </c>
    </row>
    <row r="21" spans="1:13" ht="14.25" customHeight="1">
      <c r="A21" s="69"/>
      <c r="B21" s="172" t="s">
        <v>17</v>
      </c>
      <c r="C21" s="173" t="s">
        <v>110</v>
      </c>
      <c r="D21" s="174"/>
      <c r="E21" s="174"/>
      <c r="F21" s="174"/>
      <c r="G21" s="174"/>
      <c r="H21" s="77"/>
      <c r="I21" s="72"/>
      <c r="J21" s="73"/>
      <c r="K21" s="69"/>
      <c r="L21" s="2"/>
    </row>
    <row r="22" spans="1:13" ht="14.25" customHeight="1">
      <c r="A22" s="69"/>
      <c r="B22" s="173"/>
      <c r="C22" s="173" t="s">
        <v>18</v>
      </c>
      <c r="D22" s="174"/>
      <c r="E22" s="174"/>
      <c r="F22" s="174"/>
      <c r="G22" s="174"/>
      <c r="H22" s="77"/>
      <c r="I22" s="72"/>
      <c r="J22" s="73"/>
      <c r="K22" s="69"/>
      <c r="L22" s="2"/>
    </row>
    <row r="23" spans="1:13" ht="14.25" customHeight="1">
      <c r="A23" s="69"/>
      <c r="B23" s="173"/>
      <c r="C23" s="173" t="s">
        <v>96</v>
      </c>
      <c r="D23" s="174"/>
      <c r="E23" s="174"/>
      <c r="F23" s="174"/>
      <c r="G23" s="174"/>
      <c r="H23" s="77"/>
      <c r="I23" s="72"/>
      <c r="J23" s="73"/>
      <c r="K23" s="69"/>
      <c r="L23" s="2"/>
    </row>
    <row r="24" spans="1:13" ht="14.25" customHeight="1">
      <c r="A24" s="69"/>
      <c r="B24" s="173"/>
      <c r="C24" s="173" t="s">
        <v>99</v>
      </c>
      <c r="D24" s="174"/>
      <c r="E24" s="174"/>
      <c r="F24" s="174"/>
      <c r="G24" s="174"/>
      <c r="H24" s="77"/>
      <c r="I24" s="72"/>
      <c r="J24" s="73"/>
      <c r="K24" s="69"/>
      <c r="L24" s="2"/>
    </row>
    <row r="25" spans="1:13" ht="14.25" customHeight="1">
      <c r="A25" s="69"/>
      <c r="B25" s="173"/>
      <c r="C25" s="173" t="s">
        <v>98</v>
      </c>
      <c r="D25" s="174"/>
      <c r="E25" s="174"/>
      <c r="F25" s="174"/>
      <c r="G25" s="174"/>
      <c r="H25" s="77"/>
      <c r="I25" s="72"/>
      <c r="J25" s="73"/>
      <c r="K25" s="69"/>
      <c r="L25" s="2"/>
    </row>
    <row r="26" spans="1:13" ht="14.25" customHeight="1">
      <c r="A26" s="69"/>
      <c r="B26" s="173"/>
      <c r="C26" s="173" t="s">
        <v>97</v>
      </c>
      <c r="D26" s="174"/>
      <c r="E26" s="174"/>
      <c r="F26" s="174"/>
      <c r="G26" s="174"/>
      <c r="H26" s="77"/>
      <c r="I26" s="72"/>
      <c r="J26" s="73"/>
      <c r="K26" s="69"/>
      <c r="L26" s="2"/>
    </row>
    <row r="27" spans="1:13" ht="14.25" customHeight="1">
      <c r="A27" s="69"/>
      <c r="B27" s="172" t="s">
        <v>19</v>
      </c>
      <c r="C27" s="188" t="s">
        <v>112</v>
      </c>
      <c r="D27" s="188"/>
      <c r="E27" s="188"/>
      <c r="F27" s="188"/>
      <c r="G27" s="188"/>
      <c r="H27" s="77"/>
      <c r="I27" s="72"/>
      <c r="J27" s="73"/>
      <c r="K27" s="69"/>
      <c r="L27" s="2"/>
    </row>
    <row r="28" spans="1:13" ht="14.25" customHeight="1">
      <c r="A28" s="69"/>
      <c r="B28" s="172"/>
      <c r="C28" s="188" t="s">
        <v>113</v>
      </c>
      <c r="D28" s="188"/>
      <c r="E28" s="188"/>
      <c r="F28" s="188"/>
      <c r="G28" s="188"/>
      <c r="H28" s="77"/>
      <c r="I28" s="72"/>
      <c r="J28" s="73"/>
      <c r="K28" s="69"/>
      <c r="L28" s="2"/>
    </row>
    <row r="29" spans="1:13" ht="14.25" customHeight="1">
      <c r="A29" s="69"/>
      <c r="B29" s="172"/>
      <c r="C29" s="188" t="s">
        <v>114</v>
      </c>
      <c r="D29" s="188"/>
      <c r="E29" s="188"/>
      <c r="F29" s="188"/>
      <c r="G29" s="188"/>
      <c r="H29" s="77"/>
      <c r="I29" s="72"/>
      <c r="J29" s="73"/>
      <c r="K29" s="69"/>
      <c r="L29" s="2"/>
    </row>
    <row r="30" spans="1:13" ht="14.25" customHeight="1">
      <c r="A30" s="69"/>
      <c r="B30" s="172"/>
      <c r="C30" s="188" t="s">
        <v>111</v>
      </c>
      <c r="D30" s="188"/>
      <c r="E30" s="188"/>
      <c r="F30" s="188"/>
      <c r="G30" s="188"/>
      <c r="H30" s="77"/>
      <c r="I30" s="72"/>
      <c r="J30" s="73"/>
      <c r="K30" s="69"/>
      <c r="L30" s="2"/>
    </row>
    <row r="31" spans="1:13" ht="6" customHeight="1">
      <c r="A31" s="69"/>
      <c r="B31" s="192"/>
      <c r="C31" s="192"/>
      <c r="D31" s="192"/>
      <c r="E31" s="192"/>
      <c r="F31" s="192"/>
      <c r="G31" s="192"/>
      <c r="H31" s="77"/>
      <c r="I31" s="72"/>
      <c r="J31" s="73"/>
      <c r="K31" s="69"/>
      <c r="L31" s="2"/>
    </row>
    <row r="32" spans="1:13" ht="161.25" customHeight="1">
      <c r="A32" s="2"/>
      <c r="B32" s="189" t="s">
        <v>124</v>
      </c>
      <c r="C32" s="189"/>
      <c r="D32" s="189"/>
      <c r="E32" s="189"/>
      <c r="F32" s="189"/>
      <c r="G32" s="189"/>
      <c r="H32" s="76"/>
      <c r="I32" s="76"/>
      <c r="J32" s="2"/>
      <c r="K32" s="2"/>
      <c r="L32" s="2"/>
    </row>
    <row r="33" spans="1:12" ht="46.5" customHeight="1">
      <c r="A33" s="2"/>
      <c r="B33" s="175" t="s">
        <v>115</v>
      </c>
      <c r="C33" s="193" t="s">
        <v>118</v>
      </c>
      <c r="D33" s="193"/>
      <c r="E33" s="193"/>
      <c r="F33" s="193"/>
      <c r="G33" s="193"/>
      <c r="H33" s="2"/>
      <c r="I33" s="2"/>
      <c r="J33" s="2"/>
      <c r="K33" s="2"/>
      <c r="L33" s="2"/>
    </row>
    <row r="34" spans="1:12" ht="30" customHeight="1">
      <c r="A34" s="2"/>
      <c r="B34" s="190" t="s">
        <v>89</v>
      </c>
      <c r="C34" s="191"/>
      <c r="D34" s="191"/>
      <c r="E34" s="191"/>
      <c r="F34" s="191"/>
      <c r="G34" s="191"/>
      <c r="H34" s="74"/>
      <c r="I34" s="74"/>
      <c r="J34" s="2"/>
      <c r="K34" s="2"/>
      <c r="L34" s="2"/>
    </row>
    <row r="35" spans="1:12" ht="11.25" customHeight="1">
      <c r="A35" s="2"/>
      <c r="B35" s="2"/>
      <c r="C35" s="2"/>
      <c r="D35" s="2"/>
      <c r="E35" s="2"/>
      <c r="F35" s="2"/>
      <c r="G35" s="2"/>
      <c r="H35" s="2"/>
      <c r="I35" s="2"/>
      <c r="J35" s="2"/>
      <c r="K35" s="2"/>
      <c r="L35" s="2"/>
    </row>
    <row r="36" spans="1:12" ht="13.5" customHeight="1"/>
    <row r="37" spans="1:12" ht="13.5" hidden="1" customHeight="1">
      <c r="A37" t="s">
        <v>24</v>
      </c>
      <c r="B37">
        <v>1</v>
      </c>
      <c r="C37" t="s">
        <v>90</v>
      </c>
      <c r="D37">
        <f>IF(E4="中学",1500,IF(E4="高校",2000,IF(E4="小学",1000,3000)))</f>
        <v>3000</v>
      </c>
    </row>
    <row r="38" spans="1:12" hidden="1">
      <c r="A38" t="s">
        <v>25</v>
      </c>
      <c r="B38">
        <v>2</v>
      </c>
      <c r="C38" t="s">
        <v>106</v>
      </c>
    </row>
    <row r="39" spans="1:12" hidden="1">
      <c r="A39" t="s">
        <v>26</v>
      </c>
      <c r="B39">
        <v>3</v>
      </c>
      <c r="C39" t="s">
        <v>107</v>
      </c>
    </row>
    <row r="40" spans="1:12" hidden="1">
      <c r="A40" t="s">
        <v>27</v>
      </c>
      <c r="B40">
        <v>4</v>
      </c>
      <c r="C40" t="s">
        <v>91</v>
      </c>
    </row>
    <row r="41" spans="1:12" hidden="1">
      <c r="A41" t="s">
        <v>28</v>
      </c>
      <c r="B41">
        <v>5</v>
      </c>
    </row>
    <row r="42" spans="1:12" hidden="1">
      <c r="A42" t="s">
        <v>29</v>
      </c>
      <c r="B42">
        <v>6</v>
      </c>
    </row>
    <row r="43" spans="1:12" hidden="1">
      <c r="A43" t="s">
        <v>30</v>
      </c>
      <c r="B43">
        <v>7</v>
      </c>
    </row>
    <row r="44" spans="1:12" hidden="1">
      <c r="A44" t="s">
        <v>31</v>
      </c>
      <c r="B44">
        <v>8</v>
      </c>
    </row>
    <row r="45" spans="1:12" hidden="1">
      <c r="A45" t="s">
        <v>32</v>
      </c>
      <c r="B45">
        <v>9</v>
      </c>
    </row>
    <row r="46" spans="1:12" hidden="1">
      <c r="A46" t="s">
        <v>33</v>
      </c>
      <c r="B46">
        <v>10</v>
      </c>
    </row>
    <row r="47" spans="1:12" hidden="1">
      <c r="A47" t="s">
        <v>34</v>
      </c>
      <c r="B47">
        <v>11</v>
      </c>
    </row>
    <row r="48" spans="1:12" hidden="1">
      <c r="A48" t="s">
        <v>35</v>
      </c>
      <c r="B48">
        <v>12</v>
      </c>
    </row>
    <row r="49" spans="1:2" hidden="1">
      <c r="A49" t="s">
        <v>36</v>
      </c>
      <c r="B49">
        <v>13</v>
      </c>
    </row>
    <row r="50" spans="1:2" hidden="1">
      <c r="A50" t="s">
        <v>37</v>
      </c>
      <c r="B50">
        <v>14</v>
      </c>
    </row>
    <row r="51" spans="1:2" hidden="1">
      <c r="A51" t="s">
        <v>38</v>
      </c>
      <c r="B51">
        <v>15</v>
      </c>
    </row>
    <row r="52" spans="1:2" hidden="1">
      <c r="A52" t="s">
        <v>39</v>
      </c>
      <c r="B52">
        <v>16</v>
      </c>
    </row>
    <row r="53" spans="1:2" hidden="1">
      <c r="A53" t="s">
        <v>40</v>
      </c>
      <c r="B53">
        <v>17</v>
      </c>
    </row>
    <row r="54" spans="1:2" hidden="1">
      <c r="A54" t="s">
        <v>41</v>
      </c>
      <c r="B54">
        <v>18</v>
      </c>
    </row>
    <row r="55" spans="1:2" hidden="1">
      <c r="A55" t="s">
        <v>42</v>
      </c>
      <c r="B55">
        <v>19</v>
      </c>
    </row>
    <row r="56" spans="1:2" hidden="1">
      <c r="A56" t="s">
        <v>43</v>
      </c>
      <c r="B56">
        <v>20</v>
      </c>
    </row>
    <row r="57" spans="1:2" hidden="1">
      <c r="A57" t="s">
        <v>44</v>
      </c>
      <c r="B57">
        <v>21</v>
      </c>
    </row>
    <row r="58" spans="1:2" hidden="1">
      <c r="A58" t="s">
        <v>45</v>
      </c>
      <c r="B58">
        <v>22</v>
      </c>
    </row>
    <row r="59" spans="1:2" hidden="1">
      <c r="A59" t="s">
        <v>46</v>
      </c>
      <c r="B59">
        <v>23</v>
      </c>
    </row>
    <row r="60" spans="1:2" hidden="1">
      <c r="A60" t="s">
        <v>47</v>
      </c>
      <c r="B60">
        <v>24</v>
      </c>
    </row>
    <row r="61" spans="1:2" hidden="1">
      <c r="A61" t="s">
        <v>48</v>
      </c>
      <c r="B61">
        <v>25</v>
      </c>
    </row>
    <row r="62" spans="1:2" hidden="1">
      <c r="A62" t="s">
        <v>49</v>
      </c>
      <c r="B62">
        <v>26</v>
      </c>
    </row>
    <row r="63" spans="1:2" hidden="1">
      <c r="A63" t="s">
        <v>50</v>
      </c>
      <c r="B63">
        <v>27</v>
      </c>
    </row>
    <row r="64" spans="1:2" hidden="1">
      <c r="A64" t="s">
        <v>51</v>
      </c>
      <c r="B64">
        <v>28</v>
      </c>
    </row>
    <row r="65" spans="1:2" hidden="1">
      <c r="A65" t="s">
        <v>52</v>
      </c>
      <c r="B65">
        <v>29</v>
      </c>
    </row>
    <row r="66" spans="1:2" hidden="1">
      <c r="A66" t="s">
        <v>53</v>
      </c>
      <c r="B66">
        <v>30</v>
      </c>
    </row>
    <row r="67" spans="1:2" hidden="1">
      <c r="A67" t="s">
        <v>54</v>
      </c>
      <c r="B67">
        <v>31</v>
      </c>
    </row>
    <row r="68" spans="1:2" hidden="1">
      <c r="A68" t="s">
        <v>55</v>
      </c>
      <c r="B68">
        <v>32</v>
      </c>
    </row>
    <row r="69" spans="1:2" hidden="1">
      <c r="A69" t="s">
        <v>56</v>
      </c>
      <c r="B69">
        <v>33</v>
      </c>
    </row>
    <row r="70" spans="1:2" hidden="1">
      <c r="A70" t="s">
        <v>57</v>
      </c>
      <c r="B70">
        <v>34</v>
      </c>
    </row>
    <row r="71" spans="1:2" hidden="1">
      <c r="A71" t="s">
        <v>58</v>
      </c>
      <c r="B71">
        <v>35</v>
      </c>
    </row>
    <row r="72" spans="1:2" hidden="1">
      <c r="A72" t="s">
        <v>59</v>
      </c>
      <c r="B72">
        <v>36</v>
      </c>
    </row>
    <row r="73" spans="1:2" hidden="1">
      <c r="A73" t="s">
        <v>60</v>
      </c>
      <c r="B73">
        <v>37</v>
      </c>
    </row>
    <row r="74" spans="1:2" hidden="1">
      <c r="A74" t="s">
        <v>61</v>
      </c>
      <c r="B74">
        <v>38</v>
      </c>
    </row>
    <row r="75" spans="1:2" hidden="1">
      <c r="A75" t="s">
        <v>62</v>
      </c>
      <c r="B75">
        <v>39</v>
      </c>
    </row>
    <row r="76" spans="1:2" hidden="1">
      <c r="A76" t="s">
        <v>63</v>
      </c>
      <c r="B76">
        <v>40</v>
      </c>
    </row>
    <row r="77" spans="1:2" hidden="1">
      <c r="A77" t="s">
        <v>64</v>
      </c>
      <c r="B77">
        <v>41</v>
      </c>
    </row>
    <row r="78" spans="1:2" hidden="1">
      <c r="A78" t="s">
        <v>65</v>
      </c>
      <c r="B78">
        <v>42</v>
      </c>
    </row>
    <row r="79" spans="1:2" hidden="1">
      <c r="A79" t="s">
        <v>66</v>
      </c>
      <c r="B79">
        <v>43</v>
      </c>
    </row>
    <row r="80" spans="1:2" hidden="1">
      <c r="A80" t="s">
        <v>67</v>
      </c>
      <c r="B80">
        <v>44</v>
      </c>
    </row>
    <row r="81" spans="1:2" hidden="1">
      <c r="A81" t="s">
        <v>68</v>
      </c>
      <c r="B81">
        <v>45</v>
      </c>
    </row>
    <row r="82" spans="1:2" ht="12.75" hidden="1" customHeight="1">
      <c r="A82" t="s">
        <v>69</v>
      </c>
      <c r="B82">
        <v>46</v>
      </c>
    </row>
    <row r="83" spans="1:2" ht="7.5" hidden="1" customHeight="1">
      <c r="A83" t="s">
        <v>70</v>
      </c>
      <c r="B83">
        <v>47</v>
      </c>
    </row>
  </sheetData>
  <sheetProtection algorithmName="SHA-512" hashValue="BqHrLckXoRg1EFmt/e1wPXn/88qMMbevETGB3Y2YIYiJHRHdr/3V8DKxPMBMETc/n0LuUK9XKpuRLvT5EoayHg==" saltValue="Q0xEecLHsASLPtrI5HbSOg==" spinCount="100000" sheet="1" selectLockedCells="1"/>
  <mergeCells count="17">
    <mergeCell ref="C30:G30"/>
    <mergeCell ref="B32:G32"/>
    <mergeCell ref="B34:G34"/>
    <mergeCell ref="B31:G31"/>
    <mergeCell ref="C27:G27"/>
    <mergeCell ref="C29:G29"/>
    <mergeCell ref="C28:G28"/>
    <mergeCell ref="C33:G33"/>
    <mergeCell ref="B1:G1"/>
    <mergeCell ref="E13:F13"/>
    <mergeCell ref="E17:F17"/>
    <mergeCell ref="E19:F19"/>
    <mergeCell ref="E10:F10"/>
    <mergeCell ref="B5:G5"/>
    <mergeCell ref="E3:F3"/>
    <mergeCell ref="C6:F6"/>
    <mergeCell ref="E4:F4"/>
  </mergeCells>
  <phoneticPr fontId="3"/>
  <dataValidations xWindow="397" yWindow="124" count="4">
    <dataValidation imeMode="on" allowBlank="1" showInputMessage="1" showErrorMessage="1" sqref="C10:C11 C6:C8 E10:E11" xr:uid="{00000000-0002-0000-0000-000000000000}"/>
    <dataValidation imeMode="on" allowBlank="1" error="▼をクリックしリストから選択してください。" sqref="C3" xr:uid="{00000000-0002-0000-0000-000001000000}"/>
    <dataValidation type="list" imeMode="on" showErrorMessage="1" error="▼をクリックしてリストから選択してください" prompt="▼をクリックして_x000a_選択してください" sqref="E3:F3" xr:uid="{00000000-0002-0000-0000-000002000000}">
      <formula1>$A$37:$A$83</formula1>
    </dataValidation>
    <dataValidation type="list" imeMode="on" showErrorMessage="1" error="▼をクリックしてリストから選択してください" prompt="▼をクリックして_x000a_選択してください" sqref="E4:F4" xr:uid="{00000000-0002-0000-0000-000003000000}">
      <formula1>$C$36:$C$40</formula1>
    </dataValidation>
  </dataValidations>
  <pageMargins left="0.47244094488188981" right="0.23622047244094491" top="0.59055118110236227" bottom="0.59055118110236227" header="0.51181102362204722" footer="0.51181102362204722"/>
  <pageSetup paperSize="9" scale="12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101"/>
  <sheetViews>
    <sheetView showGridLines="0" zoomScaleNormal="100" workbookViewId="0">
      <selection activeCell="G7" sqref="G7"/>
    </sheetView>
  </sheetViews>
  <sheetFormatPr defaultRowHeight="13.5"/>
  <cols>
    <col min="1" max="1" width="2.75" style="14" customWidth="1"/>
    <col min="2" max="2" width="6.375" style="14" customWidth="1"/>
    <col min="3" max="3" width="14.25" style="14" customWidth="1"/>
    <col min="4" max="4" width="12.75" style="14" customWidth="1"/>
    <col min="5" max="5" width="6.625" style="14" customWidth="1"/>
    <col min="6" max="6" width="4.75" style="14" customWidth="1"/>
    <col min="7" max="7" width="12.25" style="14" customWidth="1"/>
    <col min="8" max="8" width="8.25" style="14" customWidth="1"/>
    <col min="9" max="11" width="7" style="14" customWidth="1"/>
    <col min="12" max="12" width="6.125" style="14" customWidth="1"/>
    <col min="13" max="13" width="9.125" style="14" hidden="1" customWidth="1"/>
    <col min="14" max="14" width="9" style="14" hidden="1" customWidth="1"/>
    <col min="15" max="15" width="10" style="14" customWidth="1"/>
    <col min="16" max="16384" width="9" style="14"/>
  </cols>
  <sheetData>
    <row r="1" spans="1:15" ht="14.25" customHeight="1">
      <c r="A1" s="208" t="s">
        <v>125</v>
      </c>
      <c r="B1" s="209"/>
      <c r="C1" s="212" t="s">
        <v>126</v>
      </c>
      <c r="D1" s="213"/>
      <c r="E1" s="213"/>
      <c r="F1" s="213"/>
      <c r="G1" s="213"/>
    </row>
    <row r="2" spans="1:15" ht="14.25" customHeight="1" thickBot="1">
      <c r="A2" s="210"/>
      <c r="B2" s="211"/>
      <c r="C2" s="205" t="str">
        <f>"所属名："&amp;所属データ!$C$3</f>
        <v>所属名：</v>
      </c>
      <c r="D2" s="206"/>
      <c r="E2" s="206"/>
      <c r="F2" s="206"/>
      <c r="G2" s="78" t="str">
        <f>"監　督　名：  "&amp;所属データ!$C$10</f>
        <v xml:space="preserve">監　督　名：  </v>
      </c>
      <c r="J2" s="78" t="str">
        <f>"携帯：  "&amp;所属データ!$C$13</f>
        <v xml:space="preserve">携帯：  </v>
      </c>
    </row>
    <row r="3" spans="1:15" ht="14.25" customHeight="1">
      <c r="A3" s="116"/>
      <c r="B3" s="116"/>
      <c r="C3" s="206" t="str">
        <f>"住所："&amp;所属データ!$C$6</f>
        <v>住所：</v>
      </c>
      <c r="D3" s="206"/>
      <c r="E3" s="206"/>
      <c r="F3" s="206"/>
      <c r="G3" s="26" t="str">
        <f>"連絡責任者："&amp;所属データ!$E$10</f>
        <v>連絡責任者：</v>
      </c>
      <c r="J3" s="78" t="str">
        <f>"携帯：  "&amp;所属データ!$E$13</f>
        <v xml:space="preserve">携帯：  </v>
      </c>
    </row>
    <row r="4" spans="1:15" ht="14.25" customHeight="1" thickBot="1">
      <c r="A4" s="89"/>
      <c r="B4" s="89"/>
      <c r="C4" s="207" t="str">
        <f>"〒："&amp;所属データ!$C$7&amp;" Tel："&amp;所属データ!$C$8</f>
        <v>〒： Tel：</v>
      </c>
      <c r="D4" s="207"/>
      <c r="E4" s="207"/>
      <c r="F4" s="207"/>
      <c r="G4" s="111"/>
      <c r="H4" s="62"/>
      <c r="I4" s="62"/>
      <c r="J4" s="62"/>
      <c r="K4" s="62"/>
      <c r="L4" s="62"/>
      <c r="M4" s="14" t="s">
        <v>77</v>
      </c>
      <c r="N4" s="17"/>
    </row>
    <row r="5" spans="1:15" ht="32.25" customHeight="1">
      <c r="A5" s="195" t="s">
        <v>5</v>
      </c>
      <c r="B5" s="197" t="s">
        <v>78</v>
      </c>
      <c r="C5" s="23" t="s">
        <v>4</v>
      </c>
      <c r="D5" s="171" t="s">
        <v>109</v>
      </c>
      <c r="E5" s="91" t="s">
        <v>73</v>
      </c>
      <c r="F5" s="104" t="s">
        <v>76</v>
      </c>
      <c r="G5" s="199" t="s">
        <v>23</v>
      </c>
      <c r="H5" s="200"/>
      <c r="I5" s="201" t="s">
        <v>122</v>
      </c>
      <c r="J5" s="202"/>
      <c r="K5" s="203"/>
      <c r="L5" s="129"/>
      <c r="M5" s="14" t="s">
        <v>20</v>
      </c>
      <c r="N5" s="18"/>
    </row>
    <row r="6" spans="1:15" ht="27.75" customHeight="1" thickBot="1">
      <c r="A6" s="196"/>
      <c r="B6" s="198"/>
      <c r="C6" s="29" t="s">
        <v>6</v>
      </c>
      <c r="D6" s="29" t="s">
        <v>6</v>
      </c>
      <c r="E6" s="92" t="s">
        <v>75</v>
      </c>
      <c r="F6" s="105" t="s">
        <v>121</v>
      </c>
      <c r="G6" s="94" t="s">
        <v>8</v>
      </c>
      <c r="H6" s="98" t="s">
        <v>9</v>
      </c>
      <c r="I6" s="140" t="s">
        <v>101</v>
      </c>
      <c r="J6" s="141" t="s">
        <v>102</v>
      </c>
      <c r="K6" s="139" t="s">
        <v>103</v>
      </c>
      <c r="L6" s="130"/>
      <c r="M6" s="21">
        <f>COUNTA(C7:C51)</f>
        <v>0</v>
      </c>
    </row>
    <row r="7" spans="1:15" ht="14.25" customHeight="1">
      <c r="A7" s="54">
        <v>1</v>
      </c>
      <c r="B7" s="22"/>
      <c r="C7" s="126"/>
      <c r="D7" s="126"/>
      <c r="E7" s="87"/>
      <c r="F7" s="44"/>
      <c r="G7" s="24"/>
      <c r="H7" s="102"/>
      <c r="I7" s="149"/>
      <c r="J7" s="150"/>
      <c r="K7" s="151"/>
      <c r="L7" s="131"/>
      <c r="M7" s="14">
        <f>IF(C7="",0,所属データ!$A$20)</f>
        <v>0</v>
      </c>
      <c r="N7" s="14">
        <f>IF(C7="",0,所属データ!$C$3)</f>
        <v>0</v>
      </c>
      <c r="O7" s="27"/>
    </row>
    <row r="8" spans="1:15" ht="14.25" customHeight="1">
      <c r="A8" s="55">
        <v>2</v>
      </c>
      <c r="B8" s="22"/>
      <c r="C8" s="126"/>
      <c r="D8" s="43"/>
      <c r="E8" s="87"/>
      <c r="F8" s="44"/>
      <c r="G8" s="24"/>
      <c r="H8" s="102"/>
      <c r="I8" s="152"/>
      <c r="J8" s="153"/>
      <c r="K8" s="154"/>
      <c r="L8" s="131"/>
      <c r="M8" s="14">
        <f>IF(C8="",0,所属データ!$A$20)</f>
        <v>0</v>
      </c>
      <c r="N8" s="14">
        <f>IF(C8="",0,所属データ!$C$3)</f>
        <v>0</v>
      </c>
    </row>
    <row r="9" spans="1:15" ht="14.25" customHeight="1">
      <c r="A9" s="55">
        <v>3</v>
      </c>
      <c r="B9" s="22"/>
      <c r="C9" s="43"/>
      <c r="D9" s="43"/>
      <c r="E9" s="87"/>
      <c r="F9" s="44"/>
      <c r="G9" s="24"/>
      <c r="H9" s="102"/>
      <c r="I9" s="152"/>
      <c r="J9" s="153"/>
      <c r="K9" s="154"/>
      <c r="L9" s="131"/>
      <c r="M9" s="14">
        <f>IF(C9="",0,所属データ!$A$20)</f>
        <v>0</v>
      </c>
      <c r="N9" s="14">
        <f>IF(C9="",0,所属データ!$C$3)</f>
        <v>0</v>
      </c>
      <c r="O9" s="27"/>
    </row>
    <row r="10" spans="1:15" ht="14.25" customHeight="1">
      <c r="A10" s="55">
        <v>4</v>
      </c>
      <c r="B10" s="22"/>
      <c r="C10" s="43"/>
      <c r="D10" s="43"/>
      <c r="E10" s="87"/>
      <c r="F10" s="44"/>
      <c r="G10" s="24"/>
      <c r="H10" s="102"/>
      <c r="I10" s="152"/>
      <c r="J10" s="153"/>
      <c r="K10" s="154"/>
      <c r="L10" s="131"/>
      <c r="M10" s="14">
        <f>IF(C10="",0,所属データ!$A$20)</f>
        <v>0</v>
      </c>
      <c r="N10" s="14">
        <f>IF(C10="",0,所属データ!$C$3)</f>
        <v>0</v>
      </c>
      <c r="O10" s="27"/>
    </row>
    <row r="11" spans="1:15" ht="14.25" customHeight="1" thickBot="1">
      <c r="A11" s="56">
        <v>5</v>
      </c>
      <c r="B11" s="28"/>
      <c r="C11" s="45"/>
      <c r="D11" s="45"/>
      <c r="E11" s="88"/>
      <c r="F11" s="46"/>
      <c r="G11" s="25"/>
      <c r="H11" s="103"/>
      <c r="I11" s="155"/>
      <c r="J11" s="156"/>
      <c r="K11" s="157"/>
      <c r="L11" s="131"/>
      <c r="M11" s="14">
        <f>IF(C11="",0,所属データ!$A$20)</f>
        <v>0</v>
      </c>
      <c r="N11" s="14">
        <f>IF(C11="",0,所属データ!$C$3)</f>
        <v>0</v>
      </c>
      <c r="O11" s="27"/>
    </row>
    <row r="12" spans="1:15" ht="14.25" customHeight="1">
      <c r="A12" s="54">
        <v>6</v>
      </c>
      <c r="B12" s="22"/>
      <c r="C12" s="43"/>
      <c r="D12" s="43"/>
      <c r="E12" s="87"/>
      <c r="F12" s="44"/>
      <c r="G12" s="24"/>
      <c r="H12" s="102"/>
      <c r="I12" s="149"/>
      <c r="J12" s="150"/>
      <c r="K12" s="151"/>
      <c r="L12" s="131"/>
      <c r="M12" s="14">
        <f>IF(C12="",0,所属データ!$A$20)</f>
        <v>0</v>
      </c>
      <c r="N12" s="14">
        <f>IF(C12="",0,所属データ!$C$3)</f>
        <v>0</v>
      </c>
      <c r="O12" s="27"/>
    </row>
    <row r="13" spans="1:15" ht="14.25" customHeight="1">
      <c r="A13" s="55">
        <v>7</v>
      </c>
      <c r="B13" s="22"/>
      <c r="C13" s="43"/>
      <c r="D13" s="43"/>
      <c r="E13" s="87"/>
      <c r="F13" s="44"/>
      <c r="G13" s="24"/>
      <c r="H13" s="102"/>
      <c r="I13" s="152"/>
      <c r="J13" s="153"/>
      <c r="K13" s="154"/>
      <c r="L13" s="131"/>
      <c r="M13" s="14">
        <f>IF(C13="",0,所属データ!$A$20)</f>
        <v>0</v>
      </c>
      <c r="N13" s="14">
        <f>IF(C13="",0,所属データ!$C$3)</f>
        <v>0</v>
      </c>
      <c r="O13" s="27"/>
    </row>
    <row r="14" spans="1:15" ht="14.25" customHeight="1">
      <c r="A14" s="55">
        <v>8</v>
      </c>
      <c r="B14" s="22"/>
      <c r="C14" s="43"/>
      <c r="D14" s="43"/>
      <c r="E14" s="87"/>
      <c r="F14" s="44"/>
      <c r="G14" s="24"/>
      <c r="H14" s="102"/>
      <c r="I14" s="152"/>
      <c r="J14" s="153"/>
      <c r="K14" s="154"/>
      <c r="L14" s="131"/>
      <c r="M14" s="14">
        <f>IF(C14="",0,所属データ!$A$20)</f>
        <v>0</v>
      </c>
      <c r="N14" s="14">
        <f>IF(C14="",0,所属データ!$C$3)</f>
        <v>0</v>
      </c>
      <c r="O14" s="27"/>
    </row>
    <row r="15" spans="1:15" ht="14.25" customHeight="1">
      <c r="A15" s="55">
        <v>9</v>
      </c>
      <c r="B15" s="22"/>
      <c r="C15" s="43"/>
      <c r="D15" s="43"/>
      <c r="E15" s="87"/>
      <c r="F15" s="44"/>
      <c r="G15" s="24"/>
      <c r="H15" s="102"/>
      <c r="I15" s="152"/>
      <c r="J15" s="153"/>
      <c r="K15" s="154"/>
      <c r="L15" s="131"/>
      <c r="M15" s="14">
        <f>IF(C15="",0,所属データ!$A$20)</f>
        <v>0</v>
      </c>
      <c r="N15" s="14">
        <f>IF(C15="",0,所属データ!$C$3)</f>
        <v>0</v>
      </c>
      <c r="O15" s="27"/>
    </row>
    <row r="16" spans="1:15" ht="14.25" customHeight="1" thickBot="1">
      <c r="A16" s="56">
        <v>10</v>
      </c>
      <c r="B16" s="28"/>
      <c r="C16" s="45"/>
      <c r="D16" s="45"/>
      <c r="E16" s="88"/>
      <c r="F16" s="46"/>
      <c r="G16" s="25"/>
      <c r="H16" s="103"/>
      <c r="I16" s="155"/>
      <c r="J16" s="156"/>
      <c r="K16" s="157"/>
      <c r="L16" s="131"/>
      <c r="M16" s="14">
        <f>IF(C16="",0,所属データ!$A$20)</f>
        <v>0</v>
      </c>
      <c r="N16" s="14">
        <f>IF(C16="",0,所属データ!$C$3)</f>
        <v>0</v>
      </c>
      <c r="O16" s="27"/>
    </row>
    <row r="17" spans="1:15" ht="14.25" customHeight="1">
      <c r="A17" s="54">
        <v>11</v>
      </c>
      <c r="B17" s="22"/>
      <c r="C17" s="43"/>
      <c r="D17" s="43"/>
      <c r="E17" s="87"/>
      <c r="F17" s="44"/>
      <c r="G17" s="24"/>
      <c r="H17" s="79"/>
      <c r="I17" s="149"/>
      <c r="J17" s="150"/>
      <c r="K17" s="151"/>
      <c r="L17" s="131"/>
      <c r="M17" s="14">
        <f>IF(C17="",0,所属データ!$A$20)</f>
        <v>0</v>
      </c>
      <c r="N17" s="14">
        <f>IF(C17="",0,所属データ!$C$3)</f>
        <v>0</v>
      </c>
      <c r="O17" s="27"/>
    </row>
    <row r="18" spans="1:15" ht="14.25" customHeight="1">
      <c r="A18" s="55">
        <v>12</v>
      </c>
      <c r="B18" s="22"/>
      <c r="C18" s="43"/>
      <c r="D18" s="43"/>
      <c r="E18" s="87"/>
      <c r="F18" s="44"/>
      <c r="G18" s="24"/>
      <c r="H18" s="79"/>
      <c r="I18" s="152"/>
      <c r="J18" s="153"/>
      <c r="K18" s="154"/>
      <c r="L18" s="131"/>
      <c r="M18" s="14">
        <f>IF(C18="",0,所属データ!$A$20)</f>
        <v>0</v>
      </c>
      <c r="N18" s="14">
        <f>IF(C18="",0,所属データ!$C$3)</f>
        <v>0</v>
      </c>
      <c r="O18" s="27"/>
    </row>
    <row r="19" spans="1:15" ht="14.25" customHeight="1">
      <c r="A19" s="55">
        <v>13</v>
      </c>
      <c r="B19" s="22"/>
      <c r="C19" s="43"/>
      <c r="D19" s="43"/>
      <c r="E19" s="87"/>
      <c r="F19" s="44"/>
      <c r="G19" s="24"/>
      <c r="H19" s="79"/>
      <c r="I19" s="152"/>
      <c r="J19" s="153"/>
      <c r="K19" s="154"/>
      <c r="L19" s="131"/>
      <c r="M19" s="14">
        <f>IF(C19="",0,所属データ!$A$20)</f>
        <v>0</v>
      </c>
      <c r="N19" s="14">
        <f>IF(C19="",0,所属データ!$C$3)</f>
        <v>0</v>
      </c>
      <c r="O19" s="27"/>
    </row>
    <row r="20" spans="1:15" ht="14.25" customHeight="1">
      <c r="A20" s="55">
        <v>14</v>
      </c>
      <c r="B20" s="22"/>
      <c r="C20" s="43"/>
      <c r="D20" s="43"/>
      <c r="E20" s="87"/>
      <c r="F20" s="44"/>
      <c r="G20" s="24"/>
      <c r="H20" s="79"/>
      <c r="I20" s="152"/>
      <c r="J20" s="153"/>
      <c r="K20" s="154"/>
      <c r="L20" s="131"/>
      <c r="M20" s="14">
        <f>IF(C20="",0,所属データ!$A$20)</f>
        <v>0</v>
      </c>
      <c r="N20" s="14">
        <f>IF(C20="",0,所属データ!$C$3)</f>
        <v>0</v>
      </c>
      <c r="O20" s="27"/>
    </row>
    <row r="21" spans="1:15" ht="14.25" customHeight="1" thickBot="1">
      <c r="A21" s="56">
        <v>15</v>
      </c>
      <c r="B21" s="28"/>
      <c r="C21" s="45"/>
      <c r="D21" s="45"/>
      <c r="E21" s="88"/>
      <c r="F21" s="46"/>
      <c r="G21" s="25"/>
      <c r="H21" s="80"/>
      <c r="I21" s="155"/>
      <c r="J21" s="156"/>
      <c r="K21" s="157"/>
      <c r="L21" s="131"/>
      <c r="M21" s="14">
        <f>IF(C21="",0,所属データ!$A$20)</f>
        <v>0</v>
      </c>
      <c r="N21" s="14">
        <f>IF(C21="",0,所属データ!$C$3)</f>
        <v>0</v>
      </c>
      <c r="O21" s="27"/>
    </row>
    <row r="22" spans="1:15" ht="14.25" customHeight="1">
      <c r="A22" s="54">
        <v>16</v>
      </c>
      <c r="B22" s="22"/>
      <c r="C22" s="43"/>
      <c r="D22" s="43"/>
      <c r="E22" s="87"/>
      <c r="F22" s="44"/>
      <c r="G22" s="24"/>
      <c r="H22" s="79"/>
      <c r="I22" s="149"/>
      <c r="J22" s="150"/>
      <c r="K22" s="151"/>
      <c r="L22" s="131"/>
      <c r="M22" s="14">
        <f>IF(C22="",0,所属データ!$A$20)</f>
        <v>0</v>
      </c>
      <c r="N22" s="14">
        <f>IF(C22="",0,所属データ!$C$3)</f>
        <v>0</v>
      </c>
      <c r="O22" s="27"/>
    </row>
    <row r="23" spans="1:15" ht="14.25" customHeight="1">
      <c r="A23" s="55">
        <v>17</v>
      </c>
      <c r="B23" s="22"/>
      <c r="C23" s="43"/>
      <c r="D23" s="43"/>
      <c r="E23" s="87"/>
      <c r="F23" s="44"/>
      <c r="G23" s="24"/>
      <c r="H23" s="79"/>
      <c r="I23" s="152"/>
      <c r="J23" s="153"/>
      <c r="K23" s="154"/>
      <c r="L23" s="131"/>
      <c r="M23" s="14">
        <f>IF(C23="",0,所属データ!$A$20)</f>
        <v>0</v>
      </c>
      <c r="N23" s="14">
        <f>IF(C23="",0,所属データ!$C$3)</f>
        <v>0</v>
      </c>
      <c r="O23" s="27"/>
    </row>
    <row r="24" spans="1:15" ht="14.25" customHeight="1">
      <c r="A24" s="55">
        <v>18</v>
      </c>
      <c r="B24" s="22"/>
      <c r="C24" s="43"/>
      <c r="D24" s="43"/>
      <c r="E24" s="87"/>
      <c r="F24" s="44"/>
      <c r="G24" s="24"/>
      <c r="H24" s="79"/>
      <c r="I24" s="152"/>
      <c r="J24" s="153"/>
      <c r="K24" s="154"/>
      <c r="L24" s="131"/>
      <c r="M24" s="14">
        <f>IF(C24="",0,所属データ!$A$20)</f>
        <v>0</v>
      </c>
      <c r="N24" s="14">
        <f>IF(C24="",0,所属データ!$C$3)</f>
        <v>0</v>
      </c>
      <c r="O24" s="27"/>
    </row>
    <row r="25" spans="1:15" ht="14.25" customHeight="1">
      <c r="A25" s="55">
        <v>19</v>
      </c>
      <c r="B25" s="22"/>
      <c r="C25" s="43"/>
      <c r="D25" s="43"/>
      <c r="E25" s="87"/>
      <c r="F25" s="44"/>
      <c r="G25" s="24"/>
      <c r="H25" s="79"/>
      <c r="I25" s="152"/>
      <c r="J25" s="153"/>
      <c r="K25" s="154"/>
      <c r="L25" s="131"/>
      <c r="M25" s="14">
        <f>IF(C25="",0,所属データ!$A$20)</f>
        <v>0</v>
      </c>
      <c r="N25" s="14">
        <f>IF(C25="",0,所属データ!$C$3)</f>
        <v>0</v>
      </c>
      <c r="O25" s="27"/>
    </row>
    <row r="26" spans="1:15" ht="14.25" customHeight="1" thickBot="1">
      <c r="A26" s="56">
        <v>20</v>
      </c>
      <c r="B26" s="28"/>
      <c r="C26" s="45"/>
      <c r="D26" s="45"/>
      <c r="E26" s="88"/>
      <c r="F26" s="46"/>
      <c r="G26" s="25"/>
      <c r="H26" s="80"/>
      <c r="I26" s="155"/>
      <c r="J26" s="156"/>
      <c r="K26" s="157"/>
      <c r="L26" s="131"/>
      <c r="M26" s="14">
        <f>IF(C26="",0,所属データ!$A$20)</f>
        <v>0</v>
      </c>
      <c r="N26" s="14">
        <f>IF(C26="",0,所属データ!$C$3)</f>
        <v>0</v>
      </c>
      <c r="O26" s="27"/>
    </row>
    <row r="27" spans="1:15" ht="14.25" customHeight="1">
      <c r="A27" s="54">
        <v>21</v>
      </c>
      <c r="B27" s="22"/>
      <c r="C27" s="43"/>
      <c r="D27" s="43"/>
      <c r="E27" s="87"/>
      <c r="F27" s="44"/>
      <c r="G27" s="24"/>
      <c r="H27" s="79"/>
      <c r="I27" s="149"/>
      <c r="J27" s="150"/>
      <c r="K27" s="151"/>
      <c r="L27" s="131"/>
      <c r="M27" s="14">
        <f>IF(C27="",0,所属データ!$A$20)</f>
        <v>0</v>
      </c>
      <c r="N27" s="14">
        <f>IF(C27="",0,所属データ!$C$3)</f>
        <v>0</v>
      </c>
      <c r="O27" s="27"/>
    </row>
    <row r="28" spans="1:15" ht="14.25" customHeight="1">
      <c r="A28" s="55">
        <v>22</v>
      </c>
      <c r="B28" s="22"/>
      <c r="C28" s="43"/>
      <c r="D28" s="43"/>
      <c r="E28" s="87"/>
      <c r="F28" s="44"/>
      <c r="G28" s="24"/>
      <c r="H28" s="79"/>
      <c r="I28" s="152"/>
      <c r="J28" s="153"/>
      <c r="K28" s="154"/>
      <c r="L28" s="131"/>
      <c r="M28" s="14">
        <f>IF(C28="",0,所属データ!$A$20)</f>
        <v>0</v>
      </c>
      <c r="N28" s="14">
        <f>IF(C28="",0,所属データ!$C$3)</f>
        <v>0</v>
      </c>
      <c r="O28" s="27"/>
    </row>
    <row r="29" spans="1:15" ht="14.25" customHeight="1">
      <c r="A29" s="55">
        <v>23</v>
      </c>
      <c r="B29" s="22"/>
      <c r="C29" s="43"/>
      <c r="D29" s="43"/>
      <c r="E29" s="87"/>
      <c r="F29" s="44"/>
      <c r="G29" s="24"/>
      <c r="H29" s="79"/>
      <c r="I29" s="152"/>
      <c r="J29" s="153"/>
      <c r="K29" s="154"/>
      <c r="L29" s="131"/>
      <c r="M29" s="14">
        <f>IF(C29="",0,所属データ!$A$20)</f>
        <v>0</v>
      </c>
      <c r="N29" s="14">
        <f>IF(C29="",0,所属データ!$C$3)</f>
        <v>0</v>
      </c>
      <c r="O29" s="27"/>
    </row>
    <row r="30" spans="1:15" ht="14.25" customHeight="1">
      <c r="A30" s="55">
        <v>24</v>
      </c>
      <c r="B30" s="22"/>
      <c r="C30" s="43"/>
      <c r="D30" s="43"/>
      <c r="E30" s="87"/>
      <c r="F30" s="44"/>
      <c r="G30" s="24"/>
      <c r="H30" s="79"/>
      <c r="I30" s="152"/>
      <c r="J30" s="153"/>
      <c r="K30" s="154"/>
      <c r="L30" s="131"/>
      <c r="M30" s="14">
        <f>IF(C30="",0,所属データ!$A$20)</f>
        <v>0</v>
      </c>
      <c r="N30" s="14">
        <f>IF(C30="",0,所属データ!$C$3)</f>
        <v>0</v>
      </c>
      <c r="O30" s="27"/>
    </row>
    <row r="31" spans="1:15" ht="14.25" customHeight="1" thickBot="1">
      <c r="A31" s="56">
        <v>25</v>
      </c>
      <c r="B31" s="28"/>
      <c r="C31" s="45"/>
      <c r="D31" s="45"/>
      <c r="E31" s="88"/>
      <c r="F31" s="46"/>
      <c r="G31" s="25"/>
      <c r="H31" s="80"/>
      <c r="I31" s="155"/>
      <c r="J31" s="156"/>
      <c r="K31" s="157"/>
      <c r="L31" s="131"/>
      <c r="M31" s="14">
        <f>IF(C31="",0,所属データ!$A$20)</f>
        <v>0</v>
      </c>
      <c r="N31" s="14">
        <f>IF(C31="",0,所属データ!$C$3)</f>
        <v>0</v>
      </c>
      <c r="O31" s="27"/>
    </row>
    <row r="32" spans="1:15" ht="14.25" customHeight="1">
      <c r="A32" s="54">
        <v>26</v>
      </c>
      <c r="B32" s="22"/>
      <c r="C32" s="43"/>
      <c r="D32" s="43"/>
      <c r="E32" s="87"/>
      <c r="F32" s="44"/>
      <c r="G32" s="24"/>
      <c r="H32" s="79"/>
      <c r="I32" s="149"/>
      <c r="J32" s="150"/>
      <c r="K32" s="151"/>
      <c r="L32" s="131"/>
      <c r="M32" s="14">
        <f>IF(C32="",0,所属データ!$A$20)</f>
        <v>0</v>
      </c>
      <c r="N32" s="14">
        <f>IF(C32="",0,所属データ!$C$3)</f>
        <v>0</v>
      </c>
      <c r="O32" s="27"/>
    </row>
    <row r="33" spans="1:15" ht="14.25" customHeight="1">
      <c r="A33" s="55">
        <v>27</v>
      </c>
      <c r="B33" s="22"/>
      <c r="C33" s="43"/>
      <c r="D33" s="43"/>
      <c r="E33" s="87"/>
      <c r="F33" s="44"/>
      <c r="G33" s="24"/>
      <c r="H33" s="79"/>
      <c r="I33" s="152"/>
      <c r="J33" s="153"/>
      <c r="K33" s="154"/>
      <c r="L33" s="131"/>
      <c r="M33" s="14">
        <f>IF(C33="",0,所属データ!$A$20)</f>
        <v>0</v>
      </c>
      <c r="N33" s="14">
        <f>IF(C33="",0,所属データ!$C$3)</f>
        <v>0</v>
      </c>
      <c r="O33" s="27"/>
    </row>
    <row r="34" spans="1:15" ht="14.25" customHeight="1">
      <c r="A34" s="55">
        <v>28</v>
      </c>
      <c r="B34" s="22"/>
      <c r="C34" s="43"/>
      <c r="D34" s="43"/>
      <c r="E34" s="87"/>
      <c r="F34" s="44"/>
      <c r="G34" s="24"/>
      <c r="H34" s="79"/>
      <c r="I34" s="152"/>
      <c r="J34" s="153"/>
      <c r="K34" s="154"/>
      <c r="L34" s="131"/>
      <c r="M34" s="14">
        <f>IF(C34="",0,所属データ!$A$20)</f>
        <v>0</v>
      </c>
      <c r="N34" s="14">
        <f>IF(C34="",0,所属データ!$C$3)</f>
        <v>0</v>
      </c>
      <c r="O34" s="27"/>
    </row>
    <row r="35" spans="1:15" ht="14.25" customHeight="1">
      <c r="A35" s="55">
        <v>29</v>
      </c>
      <c r="B35" s="22"/>
      <c r="C35" s="43"/>
      <c r="D35" s="43"/>
      <c r="E35" s="87"/>
      <c r="F35" s="44"/>
      <c r="G35" s="24"/>
      <c r="H35" s="79"/>
      <c r="I35" s="152"/>
      <c r="J35" s="153"/>
      <c r="K35" s="154"/>
      <c r="L35" s="131"/>
      <c r="M35" s="14">
        <f>IF(C35="",0,所属データ!$A$20)</f>
        <v>0</v>
      </c>
      <c r="N35" s="14">
        <f>IF(C35="",0,所属データ!$C$3)</f>
        <v>0</v>
      </c>
      <c r="O35" s="27"/>
    </row>
    <row r="36" spans="1:15" ht="14.25" customHeight="1" thickBot="1">
      <c r="A36" s="56">
        <v>30</v>
      </c>
      <c r="B36" s="28"/>
      <c r="C36" s="45"/>
      <c r="D36" s="45"/>
      <c r="E36" s="88"/>
      <c r="F36" s="46"/>
      <c r="G36" s="25"/>
      <c r="H36" s="80"/>
      <c r="I36" s="155"/>
      <c r="J36" s="156"/>
      <c r="K36" s="157"/>
      <c r="L36" s="131"/>
      <c r="M36" s="14">
        <f>IF(C36="",0,所属データ!$A$20)</f>
        <v>0</v>
      </c>
      <c r="N36" s="14">
        <f>IF(C36="",0,所属データ!$C$3)</f>
        <v>0</v>
      </c>
      <c r="O36" s="27"/>
    </row>
    <row r="37" spans="1:15" ht="14.25" customHeight="1">
      <c r="A37" s="54">
        <v>31</v>
      </c>
      <c r="B37" s="22"/>
      <c r="C37" s="43"/>
      <c r="D37" s="43"/>
      <c r="E37" s="87"/>
      <c r="F37" s="44"/>
      <c r="G37" s="24"/>
      <c r="H37" s="79"/>
      <c r="I37" s="149"/>
      <c r="J37" s="150"/>
      <c r="K37" s="151"/>
      <c r="L37" s="131"/>
      <c r="M37" s="14">
        <f>IF(C37="",0,所属データ!$A$20)</f>
        <v>0</v>
      </c>
      <c r="N37" s="14">
        <f>IF(C37="",0,所属データ!$C$3)</f>
        <v>0</v>
      </c>
      <c r="O37" s="27"/>
    </row>
    <row r="38" spans="1:15" ht="14.25" customHeight="1">
      <c r="A38" s="55">
        <v>32</v>
      </c>
      <c r="B38" s="22"/>
      <c r="C38" s="43"/>
      <c r="D38" s="43"/>
      <c r="E38" s="87"/>
      <c r="F38" s="44"/>
      <c r="G38" s="24"/>
      <c r="H38" s="79"/>
      <c r="I38" s="152"/>
      <c r="J38" s="153"/>
      <c r="K38" s="154"/>
      <c r="L38" s="131"/>
      <c r="M38" s="14">
        <f>IF(C38="",0,所属データ!$A$20)</f>
        <v>0</v>
      </c>
      <c r="N38" s="14">
        <f>IF(C38="",0,所属データ!$C$3)</f>
        <v>0</v>
      </c>
      <c r="O38" s="27"/>
    </row>
    <row r="39" spans="1:15" ht="14.25" customHeight="1">
      <c r="A39" s="55">
        <v>33</v>
      </c>
      <c r="B39" s="22"/>
      <c r="C39" s="43"/>
      <c r="D39" s="43"/>
      <c r="E39" s="87"/>
      <c r="F39" s="44"/>
      <c r="G39" s="24"/>
      <c r="H39" s="79"/>
      <c r="I39" s="152"/>
      <c r="J39" s="153"/>
      <c r="K39" s="154"/>
      <c r="L39" s="131"/>
      <c r="M39" s="14">
        <f>IF(C39="",0,所属データ!$A$20)</f>
        <v>0</v>
      </c>
      <c r="N39" s="14">
        <f>IF(C39="",0,所属データ!$C$3)</f>
        <v>0</v>
      </c>
      <c r="O39" s="27"/>
    </row>
    <row r="40" spans="1:15" ht="14.25" customHeight="1">
      <c r="A40" s="55">
        <v>34</v>
      </c>
      <c r="B40" s="22"/>
      <c r="C40" s="43"/>
      <c r="D40" s="43"/>
      <c r="E40" s="87"/>
      <c r="F40" s="44"/>
      <c r="G40" s="24"/>
      <c r="H40" s="79"/>
      <c r="I40" s="152"/>
      <c r="J40" s="153"/>
      <c r="K40" s="154"/>
      <c r="L40" s="131"/>
      <c r="M40" s="14">
        <f>IF(C40="",0,所属データ!$A$20)</f>
        <v>0</v>
      </c>
      <c r="N40" s="14">
        <f>IF(C40="",0,所属データ!$C$3)</f>
        <v>0</v>
      </c>
      <c r="O40" s="27"/>
    </row>
    <row r="41" spans="1:15" ht="14.25" customHeight="1" thickBot="1">
      <c r="A41" s="56">
        <v>35</v>
      </c>
      <c r="B41" s="28"/>
      <c r="C41" s="45"/>
      <c r="D41" s="45"/>
      <c r="E41" s="88"/>
      <c r="F41" s="46"/>
      <c r="G41" s="25"/>
      <c r="H41" s="80"/>
      <c r="I41" s="155"/>
      <c r="J41" s="156"/>
      <c r="K41" s="157"/>
      <c r="L41" s="131"/>
      <c r="M41" s="14">
        <f>IF(C41="",0,所属データ!$A$20)</f>
        <v>0</v>
      </c>
      <c r="N41" s="14">
        <f>IF(C41="",0,所属データ!$C$3)</f>
        <v>0</v>
      </c>
      <c r="O41" s="27"/>
    </row>
    <row r="42" spans="1:15" ht="14.25" customHeight="1">
      <c r="A42" s="54">
        <v>36</v>
      </c>
      <c r="B42" s="22"/>
      <c r="C42" s="43"/>
      <c r="D42" s="43"/>
      <c r="E42" s="87"/>
      <c r="F42" s="44"/>
      <c r="G42" s="24"/>
      <c r="H42" s="79"/>
      <c r="I42" s="149"/>
      <c r="J42" s="150"/>
      <c r="K42" s="151"/>
      <c r="L42" s="131"/>
      <c r="M42" s="14">
        <f>IF(C42="",0,所属データ!$A$20)</f>
        <v>0</v>
      </c>
      <c r="N42" s="14">
        <f>IF(C42="",0,所属データ!$C$3)</f>
        <v>0</v>
      </c>
      <c r="O42" s="27"/>
    </row>
    <row r="43" spans="1:15" ht="14.25" customHeight="1">
      <c r="A43" s="55">
        <v>37</v>
      </c>
      <c r="B43" s="22"/>
      <c r="C43" s="43"/>
      <c r="D43" s="43"/>
      <c r="E43" s="87"/>
      <c r="F43" s="44"/>
      <c r="G43" s="24"/>
      <c r="H43" s="79"/>
      <c r="I43" s="152"/>
      <c r="J43" s="153"/>
      <c r="K43" s="154"/>
      <c r="L43" s="131"/>
      <c r="M43" s="14">
        <f>IF(C43="",0,所属データ!$A$20)</f>
        <v>0</v>
      </c>
      <c r="N43" s="14">
        <f>IF(C43="",0,所属データ!$C$3)</f>
        <v>0</v>
      </c>
      <c r="O43" s="27"/>
    </row>
    <row r="44" spans="1:15" ht="14.25" customHeight="1">
      <c r="A44" s="55">
        <v>38</v>
      </c>
      <c r="B44" s="22"/>
      <c r="C44" s="43"/>
      <c r="D44" s="43"/>
      <c r="E44" s="87"/>
      <c r="F44" s="44"/>
      <c r="G44" s="24"/>
      <c r="H44" s="79"/>
      <c r="I44" s="152"/>
      <c r="J44" s="153"/>
      <c r="K44" s="154"/>
      <c r="L44" s="131"/>
      <c r="M44" s="14">
        <f>IF(C44="",0,所属データ!$A$20)</f>
        <v>0</v>
      </c>
      <c r="N44" s="14">
        <f>IF(C44="",0,所属データ!$C$3)</f>
        <v>0</v>
      </c>
      <c r="O44" s="27"/>
    </row>
    <row r="45" spans="1:15" ht="14.25" customHeight="1">
      <c r="A45" s="55">
        <v>39</v>
      </c>
      <c r="B45" s="22"/>
      <c r="C45" s="43"/>
      <c r="D45" s="43"/>
      <c r="E45" s="87"/>
      <c r="F45" s="44"/>
      <c r="G45" s="24"/>
      <c r="H45" s="79"/>
      <c r="I45" s="152"/>
      <c r="J45" s="153"/>
      <c r="K45" s="154"/>
      <c r="L45" s="131"/>
      <c r="M45" s="14">
        <f>IF(C45="",0,所属データ!$A$20)</f>
        <v>0</v>
      </c>
      <c r="N45" s="14">
        <f>IF(C45="",0,所属データ!$C$3)</f>
        <v>0</v>
      </c>
      <c r="O45" s="27"/>
    </row>
    <row r="46" spans="1:15" ht="14.25" customHeight="1" thickBot="1">
      <c r="A46" s="56">
        <v>40</v>
      </c>
      <c r="B46" s="28"/>
      <c r="C46" s="45"/>
      <c r="D46" s="45"/>
      <c r="E46" s="88"/>
      <c r="F46" s="46"/>
      <c r="G46" s="25"/>
      <c r="H46" s="80"/>
      <c r="I46" s="155"/>
      <c r="J46" s="156"/>
      <c r="K46" s="157"/>
      <c r="L46" s="131"/>
      <c r="M46" s="14">
        <f>IF(C46="",0,所属データ!$A$20)</f>
        <v>0</v>
      </c>
      <c r="N46" s="14">
        <f>IF(C46="",0,所属データ!$C$3)</f>
        <v>0</v>
      </c>
      <c r="O46" s="27"/>
    </row>
    <row r="47" spans="1:15" ht="14.25" customHeight="1">
      <c r="A47" s="54">
        <v>41</v>
      </c>
      <c r="B47" s="22"/>
      <c r="C47" s="43"/>
      <c r="D47" s="43"/>
      <c r="E47" s="87"/>
      <c r="F47" s="44"/>
      <c r="G47" s="24"/>
      <c r="H47" s="79"/>
      <c r="I47" s="149"/>
      <c r="J47" s="150"/>
      <c r="K47" s="151"/>
      <c r="L47" s="131"/>
      <c r="M47" s="14">
        <f>IF(C47="",0,所属データ!$A$20)</f>
        <v>0</v>
      </c>
      <c r="N47" s="14">
        <f>IF(C47="",0,所属データ!$C$3)</f>
        <v>0</v>
      </c>
      <c r="O47" s="27"/>
    </row>
    <row r="48" spans="1:15" ht="14.25" customHeight="1">
      <c r="A48" s="55">
        <v>42</v>
      </c>
      <c r="B48" s="22"/>
      <c r="C48" s="43"/>
      <c r="D48" s="43"/>
      <c r="E48" s="87"/>
      <c r="F48" s="44"/>
      <c r="G48" s="24"/>
      <c r="H48" s="79"/>
      <c r="I48" s="152"/>
      <c r="J48" s="153"/>
      <c r="K48" s="154"/>
      <c r="L48" s="131"/>
      <c r="M48" s="14">
        <f>IF(C48="",0,所属データ!$A$20)</f>
        <v>0</v>
      </c>
      <c r="N48" s="14">
        <f>IF(C48="",0,所属データ!$C$3)</f>
        <v>0</v>
      </c>
      <c r="O48" s="27"/>
    </row>
    <row r="49" spans="1:15" ht="14.25" customHeight="1">
      <c r="A49" s="55">
        <v>43</v>
      </c>
      <c r="B49" s="22"/>
      <c r="C49" s="43"/>
      <c r="D49" s="43"/>
      <c r="E49" s="87"/>
      <c r="F49" s="44"/>
      <c r="G49" s="24"/>
      <c r="H49" s="79"/>
      <c r="I49" s="152"/>
      <c r="J49" s="153"/>
      <c r="K49" s="154"/>
      <c r="L49" s="131"/>
      <c r="M49" s="14">
        <f>IF(C49="",0,所属データ!$A$20)</f>
        <v>0</v>
      </c>
      <c r="N49" s="14">
        <f>IF(C49="",0,所属データ!$C$3)</f>
        <v>0</v>
      </c>
      <c r="O49" s="27"/>
    </row>
    <row r="50" spans="1:15" ht="14.25" customHeight="1">
      <c r="A50" s="55">
        <v>44</v>
      </c>
      <c r="B50" s="22"/>
      <c r="C50" s="43"/>
      <c r="D50" s="43"/>
      <c r="E50" s="87"/>
      <c r="F50" s="44"/>
      <c r="G50" s="24"/>
      <c r="H50" s="79"/>
      <c r="I50" s="152"/>
      <c r="J50" s="153"/>
      <c r="K50" s="154"/>
      <c r="L50" s="131"/>
      <c r="M50" s="14">
        <f>IF(C50="",0,所属データ!$A$20)</f>
        <v>0</v>
      </c>
      <c r="N50" s="14">
        <f>IF(C50="",0,所属データ!$C$3)</f>
        <v>0</v>
      </c>
      <c r="O50" s="27"/>
    </row>
    <row r="51" spans="1:15" ht="14.25" customHeight="1" thickBot="1">
      <c r="A51" s="56">
        <v>45</v>
      </c>
      <c r="B51" s="28"/>
      <c r="C51" s="45"/>
      <c r="D51" s="45"/>
      <c r="E51" s="88"/>
      <c r="F51" s="46"/>
      <c r="G51" s="25"/>
      <c r="H51" s="80"/>
      <c r="I51" s="155"/>
      <c r="J51" s="156"/>
      <c r="K51" s="157"/>
      <c r="L51" s="131"/>
      <c r="M51" s="14">
        <f>IF(C51="",0,所属データ!$A$20)</f>
        <v>0</v>
      </c>
      <c r="N51" s="14">
        <f>IF(C51="",0,所属データ!$C$3)</f>
        <v>0</v>
      </c>
      <c r="O51" s="27"/>
    </row>
    <row r="52" spans="1:15" ht="48" customHeight="1">
      <c r="A52" s="204" t="s">
        <v>120</v>
      </c>
      <c r="B52" s="204"/>
      <c r="C52" s="204"/>
      <c r="D52" s="204"/>
      <c r="E52" s="204"/>
      <c r="F52" s="204"/>
      <c r="G52" s="204"/>
      <c r="H52" s="204"/>
      <c r="I52" s="204"/>
      <c r="J52" s="204"/>
      <c r="K52" s="204"/>
      <c r="L52" s="204"/>
    </row>
    <row r="53" spans="1:15" ht="34.5" customHeight="1">
      <c r="A53" s="194" t="s">
        <v>127</v>
      </c>
      <c r="B53" s="194"/>
      <c r="C53" s="194"/>
      <c r="D53" s="194"/>
      <c r="E53" s="194"/>
      <c r="F53" s="194"/>
      <c r="G53" s="194"/>
      <c r="H53" s="194"/>
      <c r="I53" s="194"/>
      <c r="J53" s="194"/>
      <c r="K53" s="194"/>
      <c r="L53" s="194"/>
    </row>
    <row r="54" spans="1:15" ht="20.25" customHeight="1"/>
    <row r="55" spans="1:15" hidden="1">
      <c r="B55" s="14" t="s">
        <v>11</v>
      </c>
      <c r="E55" t="s">
        <v>24</v>
      </c>
    </row>
    <row r="56" spans="1:15" hidden="1">
      <c r="B56" s="14" t="s">
        <v>10</v>
      </c>
      <c r="E56" t="s">
        <v>25</v>
      </c>
      <c r="F56" s="21"/>
    </row>
    <row r="57" spans="1:15" hidden="1">
      <c r="B57" s="14" t="s">
        <v>92</v>
      </c>
      <c r="D57" s="16"/>
      <c r="E57" t="s">
        <v>26</v>
      </c>
    </row>
    <row r="58" spans="1:15" hidden="1">
      <c r="B58" s="14" t="s">
        <v>86</v>
      </c>
      <c r="D58" s="16"/>
      <c r="E58" t="s">
        <v>27</v>
      </c>
    </row>
    <row r="59" spans="1:15" hidden="1">
      <c r="B59" s="14" t="s">
        <v>87</v>
      </c>
      <c r="D59" s="16"/>
      <c r="E59" t="s">
        <v>28</v>
      </c>
    </row>
    <row r="60" spans="1:15" hidden="1">
      <c r="B60" s="14" t="s">
        <v>130</v>
      </c>
      <c r="D60" s="16"/>
      <c r="E60" t="s">
        <v>29</v>
      </c>
    </row>
    <row r="61" spans="1:15" hidden="1">
      <c r="D61" s="16"/>
      <c r="E61" t="s">
        <v>30</v>
      </c>
    </row>
    <row r="62" spans="1:15" hidden="1">
      <c r="D62" s="16"/>
      <c r="E62" t="s">
        <v>31</v>
      </c>
    </row>
    <row r="63" spans="1:15" hidden="1">
      <c r="D63" s="16"/>
      <c r="E63" t="s">
        <v>32</v>
      </c>
    </row>
    <row r="64" spans="1:15" hidden="1">
      <c r="D64" s="16"/>
      <c r="E64" t="s">
        <v>33</v>
      </c>
    </row>
    <row r="65" spans="3:5" hidden="1">
      <c r="D65" s="16"/>
      <c r="E65" t="s">
        <v>34</v>
      </c>
    </row>
    <row r="66" spans="3:5" hidden="1">
      <c r="C66" s="16"/>
      <c r="D66" s="16"/>
      <c r="E66" t="s">
        <v>35</v>
      </c>
    </row>
    <row r="67" spans="3:5" hidden="1">
      <c r="E67" t="s">
        <v>36</v>
      </c>
    </row>
    <row r="68" spans="3:5" hidden="1">
      <c r="E68" t="s">
        <v>37</v>
      </c>
    </row>
    <row r="69" spans="3:5" hidden="1">
      <c r="E69" t="s">
        <v>38</v>
      </c>
    </row>
    <row r="70" spans="3:5" hidden="1">
      <c r="E70" t="s">
        <v>39</v>
      </c>
    </row>
    <row r="71" spans="3:5" hidden="1">
      <c r="E71" t="s">
        <v>40</v>
      </c>
    </row>
    <row r="72" spans="3:5" hidden="1">
      <c r="E72" t="s">
        <v>41</v>
      </c>
    </row>
    <row r="73" spans="3:5" hidden="1">
      <c r="E73" t="s">
        <v>42</v>
      </c>
    </row>
    <row r="74" spans="3:5" hidden="1">
      <c r="E74" t="s">
        <v>43</v>
      </c>
    </row>
    <row r="75" spans="3:5" hidden="1">
      <c r="E75" t="s">
        <v>44</v>
      </c>
    </row>
    <row r="76" spans="3:5" hidden="1">
      <c r="E76" t="s">
        <v>45</v>
      </c>
    </row>
    <row r="77" spans="3:5" hidden="1">
      <c r="E77" t="s">
        <v>46</v>
      </c>
    </row>
    <row r="78" spans="3:5" hidden="1">
      <c r="E78" t="s">
        <v>47</v>
      </c>
    </row>
    <row r="79" spans="3:5" hidden="1">
      <c r="E79" t="s">
        <v>48</v>
      </c>
    </row>
    <row r="80" spans="3:5" hidden="1">
      <c r="E80" t="s">
        <v>49</v>
      </c>
    </row>
    <row r="81" spans="5:5" hidden="1">
      <c r="E81" t="s">
        <v>50</v>
      </c>
    </row>
    <row r="82" spans="5:5" hidden="1">
      <c r="E82" t="s">
        <v>51</v>
      </c>
    </row>
    <row r="83" spans="5:5" hidden="1">
      <c r="E83" t="s">
        <v>52</v>
      </c>
    </row>
    <row r="84" spans="5:5" hidden="1">
      <c r="E84" t="s">
        <v>53</v>
      </c>
    </row>
    <row r="85" spans="5:5" hidden="1">
      <c r="E85" t="s">
        <v>54</v>
      </c>
    </row>
    <row r="86" spans="5:5" hidden="1">
      <c r="E86" t="s">
        <v>55</v>
      </c>
    </row>
    <row r="87" spans="5:5" hidden="1">
      <c r="E87" t="s">
        <v>56</v>
      </c>
    </row>
    <row r="88" spans="5:5" hidden="1">
      <c r="E88" t="s">
        <v>57</v>
      </c>
    </row>
    <row r="89" spans="5:5" hidden="1">
      <c r="E89" t="s">
        <v>58</v>
      </c>
    </row>
    <row r="90" spans="5:5" hidden="1">
      <c r="E90" t="s">
        <v>59</v>
      </c>
    </row>
    <row r="91" spans="5:5" hidden="1">
      <c r="E91" t="s">
        <v>60</v>
      </c>
    </row>
    <row r="92" spans="5:5" hidden="1">
      <c r="E92" t="s">
        <v>61</v>
      </c>
    </row>
    <row r="93" spans="5:5" hidden="1">
      <c r="E93" t="s">
        <v>62</v>
      </c>
    </row>
    <row r="94" spans="5:5" hidden="1">
      <c r="E94" t="s">
        <v>63</v>
      </c>
    </row>
    <row r="95" spans="5:5" hidden="1">
      <c r="E95" t="s">
        <v>64</v>
      </c>
    </row>
    <row r="96" spans="5:5" hidden="1">
      <c r="E96" t="s">
        <v>65</v>
      </c>
    </row>
    <row r="97" spans="5:5" hidden="1">
      <c r="E97" t="s">
        <v>66</v>
      </c>
    </row>
    <row r="98" spans="5:5" hidden="1">
      <c r="E98" t="s">
        <v>67</v>
      </c>
    </row>
    <row r="99" spans="5:5" hidden="1">
      <c r="E99" t="s">
        <v>68</v>
      </c>
    </row>
    <row r="100" spans="5:5" hidden="1">
      <c r="E100" t="s">
        <v>69</v>
      </c>
    </row>
    <row r="101" spans="5:5" hidden="1">
      <c r="E101" t="s">
        <v>70</v>
      </c>
    </row>
  </sheetData>
  <sheetProtection algorithmName="SHA-512" hashValue="vfp4VOWd2ngA8Re+WOKbY+bHkNhmKkYw8cEdIwB+1ebP1+skHcgq43aWWdtMCHD30zipRBYwkPKaKE6j9c5XRw==" saltValue="7CAlyzQzOrFs71YRjbbNKg==" spinCount="100000" sheet="1" selectLockedCells="1"/>
  <mergeCells count="11">
    <mergeCell ref="C2:F2"/>
    <mergeCell ref="C3:F3"/>
    <mergeCell ref="C4:F4"/>
    <mergeCell ref="A1:B2"/>
    <mergeCell ref="C1:G1"/>
    <mergeCell ref="A53:L53"/>
    <mergeCell ref="A5:A6"/>
    <mergeCell ref="B5:B6"/>
    <mergeCell ref="G5:H5"/>
    <mergeCell ref="I5:K5"/>
    <mergeCell ref="A52:L52"/>
  </mergeCells>
  <phoneticPr fontId="3"/>
  <dataValidations xWindow="600" yWindow="318" count="8">
    <dataValidation type="custom" imeMode="off" allowBlank="1" showInputMessage="1" showErrorMessage="1" error="学校割当番号の範囲内を使用してください。番号が足りない場合は空白にしてください。追加登録番号については登録担当者まで連絡してください。" sqref="B7:B51" xr:uid="{00000000-0002-0000-0100-000000000000}">
      <formula1>OR(AND($B$54&lt;=B7,B7&lt;=$C$54),AND($D$54&lt;=B7,B7&lt;=$E$54),AND($F$54&lt;=B7,B7&lt;=$G$54))</formula1>
    </dataValidation>
    <dataValidation imeMode="off" allowBlank="1" showInputMessage="1" showErrorMessage="1" sqref="F7:F51" xr:uid="{00000000-0002-0000-0100-000001000000}"/>
    <dataValidation imeMode="on" allowBlank="1" showInputMessage="1" showErrorMessage="1" sqref="C7:C51" xr:uid="{00000000-0002-0000-0100-000002000000}"/>
    <dataValidation type="list" imeMode="on" allowBlank="1" showInputMessage="1" showErrorMessage="1" error="▼をクリックしてリストから選択してください。" sqref="E7:E51" xr:uid="{00000000-0002-0000-0100-000003000000}">
      <formula1>$E$55:$E$101</formula1>
    </dataValidation>
    <dataValidation type="whole" allowBlank="1" showInputMessage="1" showErrorMessage="1" prompt="_x000a_" sqref="I8:L51 H7:H51" xr:uid="{00000000-0002-0000-0100-000004000000}">
      <formula1>1</formula1>
      <formula2>600000</formula2>
    </dataValidation>
    <dataValidation type="whole" allowBlank="1" showInputMessage="1" showErrorMessage="1" error="エントリー種目の最高記録についてﾄﾗｯｸ種目は1/100秒、ﾌｨｰﾙﾄﾞは1cm単位まで入力します。単位等は入力せず、数字のみを入力してください。混成競技は記録入力の必要はありません。（例：「２分１６秒３」　の場合　21630 　と入力）_x000a_" prompt="_x000a_" sqref="I7:L7" xr:uid="{00000000-0002-0000-0100-000005000000}">
      <formula1>1</formula1>
      <formula2>600000</formula2>
    </dataValidation>
    <dataValidation type="list" allowBlank="1" showInputMessage="1" showErrorMessage="1" prompt="▼ボタンをクリック_x000a_　リストから選択。" sqref="G7:G51" xr:uid="{00000000-0002-0000-0100-000006000000}">
      <formula1>$B$57:$B$60</formula1>
    </dataValidation>
    <dataValidation imeMode="fullKatakana" allowBlank="1" showInputMessage="1" showErrorMessage="1" sqref="D7:D51" xr:uid="{00000000-0002-0000-0100-000007000000}"/>
  </dataValidations>
  <pageMargins left="0.65" right="0.19" top="0.75" bottom="0.33" header="0.41" footer="0.51200000000000001"/>
  <pageSetup paperSize="9" orientation="portrait" horizontalDpi="4294967293"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101"/>
  <sheetViews>
    <sheetView showGridLines="0" zoomScaleNormal="100" workbookViewId="0">
      <selection activeCell="G7" sqref="G7"/>
    </sheetView>
  </sheetViews>
  <sheetFormatPr defaultRowHeight="13.5"/>
  <cols>
    <col min="1" max="1" width="2.75" style="14" customWidth="1"/>
    <col min="2" max="2" width="6.375" style="14" customWidth="1"/>
    <col min="3" max="3" width="14.25" style="14" customWidth="1"/>
    <col min="4" max="4" width="12.75" style="14" customWidth="1"/>
    <col min="5" max="5" width="6.625" style="14" customWidth="1"/>
    <col min="6" max="6" width="4.75" style="14" customWidth="1"/>
    <col min="7" max="7" width="12.25" style="14" customWidth="1"/>
    <col min="8" max="8" width="8.25" style="14" customWidth="1"/>
    <col min="9" max="11" width="7" style="14" customWidth="1"/>
    <col min="12" max="12" width="6.125" style="14" customWidth="1"/>
    <col min="13" max="13" width="7.625" style="14" hidden="1" customWidth="1"/>
    <col min="14" max="14" width="0" style="14" hidden="1" customWidth="1"/>
    <col min="15" max="15" width="10" style="14" customWidth="1"/>
    <col min="16" max="16384" width="9" style="14"/>
  </cols>
  <sheetData>
    <row r="1" spans="1:15" ht="14.25" customHeight="1">
      <c r="A1" s="223" t="s">
        <v>128</v>
      </c>
      <c r="B1" s="224"/>
      <c r="C1" s="227" t="str">
        <f>男子!C1:C1</f>
        <v>第5回益城公認ロードレース大会申込</v>
      </c>
      <c r="D1" s="213"/>
      <c r="E1" s="213"/>
      <c r="F1" s="213"/>
      <c r="G1" s="213"/>
    </row>
    <row r="2" spans="1:15" ht="14.25" customHeight="1" thickBot="1">
      <c r="A2" s="225"/>
      <c r="B2" s="226"/>
      <c r="C2" s="206" t="str">
        <f>"所属名："&amp;所属データ!$C$3</f>
        <v>所属名：</v>
      </c>
      <c r="D2" s="206"/>
      <c r="E2" s="206"/>
      <c r="F2" s="206"/>
      <c r="G2" s="78" t="str">
        <f>"監　督　名：  "&amp;所属データ!$C$10</f>
        <v xml:space="preserve">監　督　名：  </v>
      </c>
      <c r="J2" s="78" t="str">
        <f>"携帯：  "&amp;所属データ!$C$13</f>
        <v xml:space="preserve">携帯：  </v>
      </c>
    </row>
    <row r="3" spans="1:15" ht="14.25" customHeight="1">
      <c r="A3" s="108"/>
      <c r="B3"/>
      <c r="C3" s="206" t="str">
        <f>"住所："&amp;所属データ!$C$6</f>
        <v>住所：</v>
      </c>
      <c r="D3" s="206"/>
      <c r="E3" s="206"/>
      <c r="F3" s="206"/>
      <c r="G3" s="26" t="str">
        <f>"連絡責任者："&amp;所属データ!$E$10</f>
        <v>連絡責任者：</v>
      </c>
      <c r="J3" s="78" t="str">
        <f>"携帯：  "&amp;所属データ!$E$13</f>
        <v xml:space="preserve">携帯：  </v>
      </c>
    </row>
    <row r="4" spans="1:15" ht="14.25" customHeight="1" thickBot="1">
      <c r="A4" s="112"/>
      <c r="B4" s="112"/>
      <c r="C4" s="228" t="str">
        <f>"〒："&amp;所属データ!$C$7&amp;" Tel："&amp;所属データ!$C$8</f>
        <v>〒： Tel：</v>
      </c>
      <c r="D4" s="228"/>
      <c r="E4" s="228"/>
      <c r="F4" s="228"/>
      <c r="H4" s="62"/>
      <c r="I4" s="62"/>
      <c r="J4" s="62"/>
      <c r="K4" s="62"/>
      <c r="L4" s="62"/>
      <c r="M4" s="14" t="s">
        <v>79</v>
      </c>
      <c r="N4" s="17"/>
    </row>
    <row r="5" spans="1:15" ht="32.25" customHeight="1">
      <c r="A5" s="214" t="s">
        <v>3</v>
      </c>
      <c r="B5" s="219" t="s">
        <v>78</v>
      </c>
      <c r="C5" s="113" t="s">
        <v>4</v>
      </c>
      <c r="D5" s="170" t="s">
        <v>108</v>
      </c>
      <c r="E5" s="114" t="s">
        <v>72</v>
      </c>
      <c r="F5" s="115" t="s">
        <v>76</v>
      </c>
      <c r="G5" s="221" t="s">
        <v>23</v>
      </c>
      <c r="H5" s="222"/>
      <c r="I5" s="216" t="s">
        <v>100</v>
      </c>
      <c r="J5" s="217"/>
      <c r="K5" s="218"/>
      <c r="L5" s="133"/>
      <c r="M5" s="21"/>
      <c r="N5" s="18"/>
    </row>
    <row r="6" spans="1:15" ht="27.75" customHeight="1" thickBot="1">
      <c r="A6" s="215"/>
      <c r="B6" s="220"/>
      <c r="C6" s="35" t="s">
        <v>6</v>
      </c>
      <c r="D6" s="35" t="s">
        <v>6</v>
      </c>
      <c r="E6" s="90" t="s">
        <v>74</v>
      </c>
      <c r="F6" s="96" t="s">
        <v>129</v>
      </c>
      <c r="G6" s="93" t="s">
        <v>8</v>
      </c>
      <c r="H6" s="97" t="s">
        <v>9</v>
      </c>
      <c r="I6" s="143" t="s">
        <v>102</v>
      </c>
      <c r="J6" s="143" t="s">
        <v>105</v>
      </c>
      <c r="K6" s="142" t="s">
        <v>104</v>
      </c>
      <c r="L6" s="134"/>
      <c r="M6" s="21">
        <f>COUNTA(C7:C51)</f>
        <v>0</v>
      </c>
    </row>
    <row r="7" spans="1:15" ht="14.25" customHeight="1">
      <c r="A7" s="57">
        <v>1</v>
      </c>
      <c r="B7" s="36"/>
      <c r="C7" s="47"/>
      <c r="D7" s="127"/>
      <c r="E7" s="84"/>
      <c r="F7" s="95"/>
      <c r="G7" s="39"/>
      <c r="H7" s="99"/>
      <c r="I7" s="158"/>
      <c r="J7" s="159"/>
      <c r="K7" s="160"/>
      <c r="L7" s="132"/>
      <c r="M7" s="14">
        <f>IF(C7="",0,所属データ!$A$20)</f>
        <v>0</v>
      </c>
      <c r="N7" s="14">
        <f>IF(C7="",0,所属データ!$C$3)</f>
        <v>0</v>
      </c>
      <c r="O7" s="27"/>
    </row>
    <row r="8" spans="1:15" ht="14.25" customHeight="1">
      <c r="A8" s="58">
        <v>2</v>
      </c>
      <c r="B8" s="38"/>
      <c r="C8" s="49"/>
      <c r="D8" s="49"/>
      <c r="E8" s="85"/>
      <c r="F8" s="50"/>
      <c r="G8" s="40"/>
      <c r="H8" s="100"/>
      <c r="I8" s="161"/>
      <c r="J8" s="162"/>
      <c r="K8" s="163"/>
      <c r="L8" s="132"/>
      <c r="M8" s="14">
        <f>IF(C8="",0,所属データ!$A$20)</f>
        <v>0</v>
      </c>
      <c r="N8" s="14">
        <f>IF(C8="",0,所属データ!$C$3)</f>
        <v>0</v>
      </c>
    </row>
    <row r="9" spans="1:15" ht="14.25" customHeight="1">
      <c r="A9" s="58">
        <v>3</v>
      </c>
      <c r="B9" s="38"/>
      <c r="C9" s="49"/>
      <c r="D9" s="49"/>
      <c r="E9" s="85"/>
      <c r="F9" s="50"/>
      <c r="G9" s="40"/>
      <c r="H9" s="100"/>
      <c r="I9" s="161"/>
      <c r="J9" s="162"/>
      <c r="K9" s="163"/>
      <c r="L9" s="132"/>
      <c r="M9" s="14">
        <f>IF(C9="",0,所属データ!$A$20)</f>
        <v>0</v>
      </c>
      <c r="N9" s="14">
        <f>IF(C9="",0,所属データ!$C$3)</f>
        <v>0</v>
      </c>
      <c r="O9" s="27"/>
    </row>
    <row r="10" spans="1:15" ht="14.25" customHeight="1">
      <c r="A10" s="58">
        <v>4</v>
      </c>
      <c r="B10" s="38"/>
      <c r="C10" s="49"/>
      <c r="D10" s="49"/>
      <c r="E10" s="85"/>
      <c r="F10" s="50"/>
      <c r="G10" s="40"/>
      <c r="H10" s="100"/>
      <c r="I10" s="161"/>
      <c r="J10" s="162"/>
      <c r="K10" s="163"/>
      <c r="L10" s="132"/>
      <c r="M10" s="14">
        <f>IF(C10="",0,所属データ!$A$20)</f>
        <v>0</v>
      </c>
      <c r="N10" s="14">
        <f>IF(C10="",0,所属データ!$C$3)</f>
        <v>0</v>
      </c>
      <c r="O10" s="27"/>
    </row>
    <row r="11" spans="1:15" ht="14.25" customHeight="1" thickBot="1">
      <c r="A11" s="59">
        <v>5</v>
      </c>
      <c r="B11" s="37"/>
      <c r="C11" s="123"/>
      <c r="D11" s="51"/>
      <c r="E11" s="86"/>
      <c r="F11" s="52"/>
      <c r="G11" s="41"/>
      <c r="H11" s="101"/>
      <c r="I11" s="164"/>
      <c r="J11" s="165"/>
      <c r="K11" s="166"/>
      <c r="L11" s="132"/>
      <c r="M11" s="14">
        <f>IF(C18="",0,所属データ!$A$20)</f>
        <v>0</v>
      </c>
      <c r="N11" s="14">
        <f>IF(C18="",0,所属データ!$C$3)</f>
        <v>0</v>
      </c>
      <c r="O11" s="27"/>
    </row>
    <row r="12" spans="1:15" ht="14.25" customHeight="1">
      <c r="A12" s="57">
        <v>6</v>
      </c>
      <c r="B12" s="36"/>
      <c r="C12" s="47"/>
      <c r="D12" s="47"/>
      <c r="E12" s="84"/>
      <c r="F12" s="48"/>
      <c r="G12" s="39"/>
      <c r="H12" s="99"/>
      <c r="I12" s="158"/>
      <c r="J12" s="159"/>
      <c r="K12" s="160"/>
      <c r="L12" s="132"/>
      <c r="M12" s="14">
        <f>IF(C12="",0,所属データ!$A$20)</f>
        <v>0</v>
      </c>
      <c r="N12" s="14">
        <f>IF(C12="",0,所属データ!$C$3)</f>
        <v>0</v>
      </c>
      <c r="O12" s="27"/>
    </row>
    <row r="13" spans="1:15" ht="14.25" customHeight="1">
      <c r="A13" s="58">
        <v>7</v>
      </c>
      <c r="B13" s="38"/>
      <c r="C13" s="49"/>
      <c r="D13" s="49"/>
      <c r="E13" s="85"/>
      <c r="F13" s="50"/>
      <c r="G13" s="40"/>
      <c r="H13" s="100"/>
      <c r="I13" s="161"/>
      <c r="J13" s="162"/>
      <c r="K13" s="163"/>
      <c r="L13" s="132"/>
      <c r="M13" s="14">
        <f>IF(C13="",0,所属データ!$A$20)</f>
        <v>0</v>
      </c>
      <c r="N13" s="14">
        <f>IF(C13="",0,所属データ!$C$3)</f>
        <v>0</v>
      </c>
      <c r="O13" s="27"/>
    </row>
    <row r="14" spans="1:15" ht="14.25" customHeight="1">
      <c r="A14" s="58">
        <v>8</v>
      </c>
      <c r="B14" s="38"/>
      <c r="C14" s="49"/>
      <c r="D14" s="49"/>
      <c r="E14" s="85"/>
      <c r="F14" s="50"/>
      <c r="G14" s="40"/>
      <c r="H14" s="100"/>
      <c r="I14" s="161"/>
      <c r="J14" s="162"/>
      <c r="K14" s="163"/>
      <c r="L14" s="132"/>
      <c r="M14" s="14">
        <f>IF(C14="",0,所属データ!$A$20)</f>
        <v>0</v>
      </c>
      <c r="N14" s="14">
        <f>IF(C14="",0,所属データ!$C$3)</f>
        <v>0</v>
      </c>
      <c r="O14" s="27"/>
    </row>
    <row r="15" spans="1:15" ht="14.25" customHeight="1">
      <c r="A15" s="58">
        <v>9</v>
      </c>
      <c r="B15" s="38"/>
      <c r="C15" s="49"/>
      <c r="D15" s="49"/>
      <c r="E15" s="85"/>
      <c r="F15" s="50"/>
      <c r="G15" s="40"/>
      <c r="H15" s="100"/>
      <c r="I15" s="161"/>
      <c r="J15" s="162"/>
      <c r="K15" s="163"/>
      <c r="L15" s="132"/>
      <c r="M15" s="14">
        <f>IF(C15="",0,所属データ!$A$20)</f>
        <v>0</v>
      </c>
      <c r="N15" s="14">
        <f>IF(C15="",0,所属データ!$C$3)</f>
        <v>0</v>
      </c>
      <c r="O15" s="27"/>
    </row>
    <row r="16" spans="1:15" ht="14.25" customHeight="1" thickBot="1">
      <c r="A16" s="59">
        <v>10</v>
      </c>
      <c r="B16" s="37"/>
      <c r="C16" s="51"/>
      <c r="D16" s="51"/>
      <c r="E16" s="86"/>
      <c r="F16" s="52"/>
      <c r="G16" s="41"/>
      <c r="H16" s="101"/>
      <c r="I16" s="167"/>
      <c r="J16" s="168"/>
      <c r="K16" s="169"/>
      <c r="L16" s="132"/>
      <c r="M16" s="14">
        <f>IF(C16="",0,所属データ!$A$20)</f>
        <v>0</v>
      </c>
      <c r="N16" s="14">
        <f>IF(C16="",0,所属データ!$C$3)</f>
        <v>0</v>
      </c>
      <c r="O16" s="27"/>
    </row>
    <row r="17" spans="1:15" ht="14.25" customHeight="1">
      <c r="A17" s="57">
        <v>11</v>
      </c>
      <c r="B17" s="36"/>
      <c r="C17" s="125"/>
      <c r="D17" s="47"/>
      <c r="E17" s="84"/>
      <c r="F17" s="48"/>
      <c r="G17" s="39"/>
      <c r="H17" s="81"/>
      <c r="I17" s="158"/>
      <c r="J17" s="159"/>
      <c r="K17" s="160"/>
      <c r="L17" s="132"/>
      <c r="M17" s="14">
        <f>IF(C17="",0,所属データ!$A$20)</f>
        <v>0</v>
      </c>
      <c r="N17" s="14">
        <f>IF(C17="",0,所属データ!$C$3)</f>
        <v>0</v>
      </c>
      <c r="O17" s="27"/>
    </row>
    <row r="18" spans="1:15" ht="14.25" customHeight="1">
      <c r="A18" s="58">
        <v>12</v>
      </c>
      <c r="B18" s="38"/>
      <c r="C18" s="49"/>
      <c r="D18" s="49"/>
      <c r="E18" s="85"/>
      <c r="F18" s="50"/>
      <c r="G18" s="40"/>
      <c r="H18" s="82"/>
      <c r="I18" s="161"/>
      <c r="J18" s="162"/>
      <c r="K18" s="163"/>
      <c r="L18" s="132"/>
      <c r="M18" s="14" t="e">
        <f>IF(#REF!="",0,所属データ!$A$20)</f>
        <v>#REF!</v>
      </c>
      <c r="N18" s="14" t="e">
        <f>IF(#REF!="",0,所属データ!$C$3)</f>
        <v>#REF!</v>
      </c>
      <c r="O18" s="27"/>
    </row>
    <row r="19" spans="1:15" ht="14.25" customHeight="1">
      <c r="A19" s="58">
        <v>13</v>
      </c>
      <c r="B19" s="38"/>
      <c r="C19" s="124"/>
      <c r="D19" s="49"/>
      <c r="E19" s="85"/>
      <c r="F19" s="50"/>
      <c r="G19" s="40"/>
      <c r="H19" s="82"/>
      <c r="I19" s="161"/>
      <c r="J19" s="162"/>
      <c r="K19" s="163"/>
      <c r="L19" s="132"/>
      <c r="M19" s="14">
        <f>IF(C19="",0,所属データ!$A$20)</f>
        <v>0</v>
      </c>
      <c r="N19" s="14">
        <f>IF(C19="",0,所属データ!$C$3)</f>
        <v>0</v>
      </c>
      <c r="O19" s="27"/>
    </row>
    <row r="20" spans="1:15" ht="14.25" customHeight="1">
      <c r="A20" s="58">
        <v>14</v>
      </c>
      <c r="B20" s="38"/>
      <c r="C20" s="49"/>
      <c r="D20" s="49"/>
      <c r="E20" s="85"/>
      <c r="F20" s="50"/>
      <c r="G20" s="40"/>
      <c r="H20" s="82"/>
      <c r="I20" s="161"/>
      <c r="J20" s="162"/>
      <c r="K20" s="163"/>
      <c r="L20" s="132"/>
      <c r="M20" s="14">
        <f>IF(C20="",0,所属データ!$A$20)</f>
        <v>0</v>
      </c>
      <c r="N20" s="14">
        <f>IF(C20="",0,所属データ!$C$3)</f>
        <v>0</v>
      </c>
      <c r="O20" s="27"/>
    </row>
    <row r="21" spans="1:15" ht="14.25" customHeight="1" thickBot="1">
      <c r="A21" s="59">
        <v>15</v>
      </c>
      <c r="B21" s="37"/>
      <c r="C21" s="51"/>
      <c r="D21" s="51"/>
      <c r="E21" s="86"/>
      <c r="F21" s="52"/>
      <c r="G21" s="41"/>
      <c r="H21" s="83"/>
      <c r="I21" s="167"/>
      <c r="J21" s="168"/>
      <c r="K21" s="169"/>
      <c r="L21" s="132"/>
      <c r="M21" s="14">
        <f>IF(C21="",0,所属データ!$A$20)</f>
        <v>0</v>
      </c>
      <c r="N21" s="14">
        <f>IF(C21="",0,所属データ!$C$3)</f>
        <v>0</v>
      </c>
      <c r="O21" s="27"/>
    </row>
    <row r="22" spans="1:15" ht="14.25" customHeight="1">
      <c r="A22" s="57">
        <v>16</v>
      </c>
      <c r="B22" s="36"/>
      <c r="C22" s="47"/>
      <c r="D22" s="47"/>
      <c r="E22" s="84"/>
      <c r="F22" s="48"/>
      <c r="G22" s="39"/>
      <c r="H22" s="81"/>
      <c r="I22" s="158"/>
      <c r="J22" s="159"/>
      <c r="K22" s="160"/>
      <c r="L22" s="132"/>
      <c r="M22" s="14">
        <f>IF(C22="",0,所属データ!$A$20)</f>
        <v>0</v>
      </c>
      <c r="N22" s="14">
        <f>IF(C22="",0,所属データ!$C$3)</f>
        <v>0</v>
      </c>
      <c r="O22" s="27"/>
    </row>
    <row r="23" spans="1:15" ht="14.25" customHeight="1">
      <c r="A23" s="58">
        <v>17</v>
      </c>
      <c r="B23" s="38"/>
      <c r="C23" s="49"/>
      <c r="D23" s="49"/>
      <c r="E23" s="85"/>
      <c r="F23" s="50"/>
      <c r="G23" s="40"/>
      <c r="H23" s="82"/>
      <c r="I23" s="161"/>
      <c r="J23" s="162"/>
      <c r="K23" s="163"/>
      <c r="L23" s="132"/>
      <c r="M23" s="14">
        <f>IF(C23="",0,所属データ!$A$20)</f>
        <v>0</v>
      </c>
      <c r="N23" s="14">
        <f>IF(C23="",0,所属データ!$C$3)</f>
        <v>0</v>
      </c>
      <c r="O23" s="27"/>
    </row>
    <row r="24" spans="1:15" ht="14.25" customHeight="1">
      <c r="A24" s="58">
        <v>18</v>
      </c>
      <c r="B24" s="38"/>
      <c r="C24" s="49"/>
      <c r="D24" s="49"/>
      <c r="E24" s="85"/>
      <c r="F24" s="50"/>
      <c r="G24" s="40"/>
      <c r="H24" s="82"/>
      <c r="I24" s="161"/>
      <c r="J24" s="162"/>
      <c r="K24" s="163"/>
      <c r="L24" s="132"/>
      <c r="M24" s="14">
        <f>IF(C24="",0,所属データ!$A$20)</f>
        <v>0</v>
      </c>
      <c r="N24" s="14">
        <f>IF(C24="",0,所属データ!$C$3)</f>
        <v>0</v>
      </c>
      <c r="O24" s="27"/>
    </row>
    <row r="25" spans="1:15" ht="14.25" customHeight="1">
      <c r="A25" s="58">
        <v>19</v>
      </c>
      <c r="B25" s="38"/>
      <c r="C25" s="49"/>
      <c r="D25" s="49"/>
      <c r="E25" s="85"/>
      <c r="F25" s="50"/>
      <c r="G25" s="40"/>
      <c r="H25" s="82"/>
      <c r="I25" s="161"/>
      <c r="J25" s="162"/>
      <c r="K25" s="163"/>
      <c r="L25" s="132"/>
      <c r="M25" s="14">
        <f>IF(C25="",0,所属データ!$A$20)</f>
        <v>0</v>
      </c>
      <c r="N25" s="14">
        <f>IF(C25="",0,所属データ!$C$3)</f>
        <v>0</v>
      </c>
      <c r="O25" s="27"/>
    </row>
    <row r="26" spans="1:15" ht="14.25" customHeight="1" thickBot="1">
      <c r="A26" s="59">
        <v>20</v>
      </c>
      <c r="B26" s="37"/>
      <c r="C26" s="51"/>
      <c r="D26" s="51"/>
      <c r="E26" s="86"/>
      <c r="F26" s="52"/>
      <c r="G26" s="41"/>
      <c r="H26" s="83"/>
      <c r="I26" s="167"/>
      <c r="J26" s="168"/>
      <c r="K26" s="169"/>
      <c r="L26" s="132"/>
      <c r="M26" s="14">
        <f>IF(C26="",0,所属データ!$A$20)</f>
        <v>0</v>
      </c>
      <c r="N26" s="14">
        <f>IF(C26="",0,所属データ!$C$3)</f>
        <v>0</v>
      </c>
      <c r="O26" s="27"/>
    </row>
    <row r="27" spans="1:15" ht="14.25" customHeight="1">
      <c r="A27" s="57">
        <v>21</v>
      </c>
      <c r="B27" s="36"/>
      <c r="C27" s="47"/>
      <c r="D27" s="47"/>
      <c r="E27" s="84"/>
      <c r="F27" s="48"/>
      <c r="G27" s="39"/>
      <c r="H27" s="81"/>
      <c r="I27" s="158"/>
      <c r="J27" s="159"/>
      <c r="K27" s="160"/>
      <c r="L27" s="132"/>
      <c r="M27" s="14">
        <f>IF(C27="",0,所属データ!$A$20)</f>
        <v>0</v>
      </c>
      <c r="N27" s="14">
        <f>IF(C27="",0,所属データ!$C$3)</f>
        <v>0</v>
      </c>
      <c r="O27" s="27"/>
    </row>
    <row r="28" spans="1:15" ht="14.25" customHeight="1">
      <c r="A28" s="58">
        <v>22</v>
      </c>
      <c r="B28" s="38"/>
      <c r="C28" s="49"/>
      <c r="D28" s="49"/>
      <c r="E28" s="85"/>
      <c r="F28" s="50"/>
      <c r="G28" s="40"/>
      <c r="H28" s="82"/>
      <c r="I28" s="161"/>
      <c r="J28" s="162"/>
      <c r="K28" s="163"/>
      <c r="L28" s="132"/>
      <c r="M28" s="14">
        <f>IF(C28="",0,所属データ!$A$20)</f>
        <v>0</v>
      </c>
      <c r="N28" s="14">
        <f>IF(C28="",0,所属データ!$C$3)</f>
        <v>0</v>
      </c>
      <c r="O28" s="27"/>
    </row>
    <row r="29" spans="1:15" ht="14.25" customHeight="1">
      <c r="A29" s="58">
        <v>23</v>
      </c>
      <c r="B29" s="38"/>
      <c r="C29" s="49"/>
      <c r="D29" s="49"/>
      <c r="E29" s="85"/>
      <c r="F29" s="50"/>
      <c r="G29" s="40"/>
      <c r="H29" s="82"/>
      <c r="I29" s="161"/>
      <c r="J29" s="162"/>
      <c r="K29" s="163"/>
      <c r="L29" s="132"/>
      <c r="M29" s="14">
        <f>IF(C29="",0,所属データ!$A$20)</f>
        <v>0</v>
      </c>
      <c r="N29" s="14">
        <f>IF(C29="",0,所属データ!$C$3)</f>
        <v>0</v>
      </c>
      <c r="O29" s="27"/>
    </row>
    <row r="30" spans="1:15" ht="14.25" customHeight="1">
      <c r="A30" s="58">
        <v>24</v>
      </c>
      <c r="B30" s="38"/>
      <c r="C30" s="49"/>
      <c r="D30" s="49"/>
      <c r="E30" s="85"/>
      <c r="F30" s="50"/>
      <c r="G30" s="40"/>
      <c r="H30" s="82"/>
      <c r="I30" s="161"/>
      <c r="J30" s="162"/>
      <c r="K30" s="163"/>
      <c r="L30" s="132"/>
      <c r="M30" s="14">
        <f>IF(C30="",0,所属データ!$A$20)</f>
        <v>0</v>
      </c>
      <c r="N30" s="14">
        <f>IF(C30="",0,所属データ!$C$3)</f>
        <v>0</v>
      </c>
      <c r="O30" s="27"/>
    </row>
    <row r="31" spans="1:15" ht="14.25" customHeight="1" thickBot="1">
      <c r="A31" s="59">
        <v>25</v>
      </c>
      <c r="B31" s="37"/>
      <c r="C31" s="51"/>
      <c r="D31" s="51"/>
      <c r="E31" s="86"/>
      <c r="F31" s="52"/>
      <c r="G31" s="41"/>
      <c r="H31" s="83"/>
      <c r="I31" s="167"/>
      <c r="J31" s="168"/>
      <c r="K31" s="169"/>
      <c r="L31" s="132"/>
      <c r="M31" s="14">
        <f>IF(C31="",0,所属データ!$A$20)</f>
        <v>0</v>
      </c>
      <c r="N31" s="14">
        <f>IF(C31="",0,所属データ!$C$3)</f>
        <v>0</v>
      </c>
      <c r="O31" s="27"/>
    </row>
    <row r="32" spans="1:15" ht="14.25" customHeight="1">
      <c r="A32" s="57">
        <v>26</v>
      </c>
      <c r="B32" s="36"/>
      <c r="C32" s="47"/>
      <c r="D32" s="47"/>
      <c r="E32" s="84"/>
      <c r="F32" s="48"/>
      <c r="G32" s="39"/>
      <c r="H32" s="81"/>
      <c r="I32" s="158"/>
      <c r="J32" s="159"/>
      <c r="K32" s="160"/>
      <c r="L32" s="132"/>
      <c r="M32" s="14">
        <f>IF(C32="",0,所属データ!$A$20)</f>
        <v>0</v>
      </c>
      <c r="N32" s="14">
        <f>IF(C32="",0,所属データ!$C$3)</f>
        <v>0</v>
      </c>
      <c r="O32" s="27"/>
    </row>
    <row r="33" spans="1:15" ht="14.25" customHeight="1">
      <c r="A33" s="58">
        <v>27</v>
      </c>
      <c r="B33" s="38"/>
      <c r="C33" s="49"/>
      <c r="D33" s="49"/>
      <c r="E33" s="85"/>
      <c r="F33" s="50"/>
      <c r="G33" s="40"/>
      <c r="H33" s="82"/>
      <c r="I33" s="161"/>
      <c r="J33" s="162"/>
      <c r="K33" s="163"/>
      <c r="L33" s="132"/>
      <c r="M33" s="14">
        <f>IF(C33="",0,所属データ!$A$20)</f>
        <v>0</v>
      </c>
      <c r="N33" s="14">
        <f>IF(C33="",0,所属データ!$C$3)</f>
        <v>0</v>
      </c>
      <c r="O33" s="27"/>
    </row>
    <row r="34" spans="1:15" ht="14.25" customHeight="1">
      <c r="A34" s="58">
        <v>28</v>
      </c>
      <c r="B34" s="38"/>
      <c r="C34" s="49"/>
      <c r="D34" s="49"/>
      <c r="E34" s="85"/>
      <c r="F34" s="50"/>
      <c r="G34" s="40"/>
      <c r="H34" s="82"/>
      <c r="I34" s="161"/>
      <c r="J34" s="162"/>
      <c r="K34" s="163"/>
      <c r="L34" s="132"/>
      <c r="M34" s="14">
        <f>IF(C34="",0,所属データ!$A$20)</f>
        <v>0</v>
      </c>
      <c r="N34" s="14">
        <f>IF(C34="",0,所属データ!$C$3)</f>
        <v>0</v>
      </c>
      <c r="O34" s="27"/>
    </row>
    <row r="35" spans="1:15" ht="14.25" customHeight="1">
      <c r="A35" s="58">
        <v>29</v>
      </c>
      <c r="B35" s="38"/>
      <c r="C35" s="49"/>
      <c r="D35" s="49"/>
      <c r="E35" s="85"/>
      <c r="F35" s="50"/>
      <c r="G35" s="40"/>
      <c r="H35" s="82"/>
      <c r="I35" s="161"/>
      <c r="J35" s="162"/>
      <c r="K35" s="163"/>
      <c r="L35" s="132"/>
      <c r="M35" s="14">
        <f>IF(C35="",0,所属データ!$A$20)</f>
        <v>0</v>
      </c>
      <c r="N35" s="14">
        <f>IF(C35="",0,所属データ!$C$3)</f>
        <v>0</v>
      </c>
      <c r="O35" s="27"/>
    </row>
    <row r="36" spans="1:15" ht="14.25" customHeight="1" thickBot="1">
      <c r="A36" s="59">
        <v>30</v>
      </c>
      <c r="B36" s="37"/>
      <c r="C36" s="51"/>
      <c r="D36" s="51"/>
      <c r="E36" s="86"/>
      <c r="F36" s="52"/>
      <c r="G36" s="41"/>
      <c r="H36" s="83"/>
      <c r="I36" s="167"/>
      <c r="J36" s="168"/>
      <c r="K36" s="169"/>
      <c r="L36" s="132"/>
      <c r="M36" s="14">
        <f>IF(C36="",0,所属データ!$A$20)</f>
        <v>0</v>
      </c>
      <c r="N36" s="14">
        <f>IF(C36="",0,所属データ!$C$3)</f>
        <v>0</v>
      </c>
      <c r="O36" s="27"/>
    </row>
    <row r="37" spans="1:15" ht="14.25" customHeight="1">
      <c r="A37" s="57">
        <v>31</v>
      </c>
      <c r="B37" s="36"/>
      <c r="C37" s="47"/>
      <c r="D37" s="47"/>
      <c r="E37" s="84"/>
      <c r="F37" s="48"/>
      <c r="G37" s="39"/>
      <c r="H37" s="81"/>
      <c r="I37" s="158"/>
      <c r="J37" s="159"/>
      <c r="K37" s="160"/>
      <c r="L37" s="132"/>
      <c r="M37" s="14">
        <f>IF(C37="",0,所属データ!$A$20)</f>
        <v>0</v>
      </c>
      <c r="N37" s="14">
        <f>IF(C37="",0,所属データ!$C$3)</f>
        <v>0</v>
      </c>
      <c r="O37" s="27"/>
    </row>
    <row r="38" spans="1:15" ht="14.25" customHeight="1">
      <c r="A38" s="58">
        <v>32</v>
      </c>
      <c r="B38" s="38"/>
      <c r="C38" s="49"/>
      <c r="D38" s="49"/>
      <c r="E38" s="85"/>
      <c r="F38" s="50"/>
      <c r="G38" s="40"/>
      <c r="H38" s="82"/>
      <c r="I38" s="161"/>
      <c r="J38" s="162"/>
      <c r="K38" s="163"/>
      <c r="L38" s="132"/>
      <c r="M38" s="14">
        <f>IF(C38="",0,所属データ!$A$20)</f>
        <v>0</v>
      </c>
      <c r="N38" s="14">
        <f>IF(C38="",0,所属データ!$C$3)</f>
        <v>0</v>
      </c>
      <c r="O38" s="27"/>
    </row>
    <row r="39" spans="1:15" ht="14.25" customHeight="1">
      <c r="A39" s="58">
        <v>33</v>
      </c>
      <c r="B39" s="38"/>
      <c r="C39" s="49"/>
      <c r="D39" s="49"/>
      <c r="E39" s="85"/>
      <c r="F39" s="50"/>
      <c r="G39" s="40"/>
      <c r="H39" s="82"/>
      <c r="I39" s="161"/>
      <c r="J39" s="162"/>
      <c r="K39" s="163"/>
      <c r="L39" s="132"/>
      <c r="M39" s="14">
        <f>IF(C39="",0,所属データ!$A$20)</f>
        <v>0</v>
      </c>
      <c r="N39" s="14">
        <f>IF(C39="",0,所属データ!$C$3)</f>
        <v>0</v>
      </c>
      <c r="O39" s="27"/>
    </row>
    <row r="40" spans="1:15" ht="14.25" customHeight="1">
      <c r="A40" s="58">
        <v>34</v>
      </c>
      <c r="B40" s="38"/>
      <c r="C40" s="49"/>
      <c r="D40" s="49"/>
      <c r="E40" s="85"/>
      <c r="F40" s="50"/>
      <c r="G40" s="40"/>
      <c r="H40" s="82"/>
      <c r="I40" s="161"/>
      <c r="J40" s="162"/>
      <c r="K40" s="163"/>
      <c r="L40" s="132"/>
      <c r="M40" s="14">
        <f>IF(C40="",0,所属データ!$A$20)</f>
        <v>0</v>
      </c>
      <c r="N40" s="14">
        <f>IF(C40="",0,所属データ!$C$3)</f>
        <v>0</v>
      </c>
      <c r="O40" s="27"/>
    </row>
    <row r="41" spans="1:15" ht="14.25" customHeight="1" thickBot="1">
      <c r="A41" s="59">
        <v>35</v>
      </c>
      <c r="B41" s="37"/>
      <c r="C41" s="51"/>
      <c r="D41" s="51"/>
      <c r="E41" s="86"/>
      <c r="F41" s="52"/>
      <c r="G41" s="41"/>
      <c r="H41" s="83"/>
      <c r="I41" s="167"/>
      <c r="J41" s="168"/>
      <c r="K41" s="169"/>
      <c r="L41" s="132"/>
      <c r="M41" s="14">
        <f>IF(C41="",0,所属データ!$A$20)</f>
        <v>0</v>
      </c>
      <c r="N41" s="14">
        <f>IF(C41="",0,所属データ!$C$3)</f>
        <v>0</v>
      </c>
      <c r="O41" s="27"/>
    </row>
    <row r="42" spans="1:15" ht="14.25" customHeight="1">
      <c r="A42" s="57">
        <v>36</v>
      </c>
      <c r="B42" s="36"/>
      <c r="C42" s="47"/>
      <c r="D42" s="47"/>
      <c r="E42" s="84"/>
      <c r="F42" s="48"/>
      <c r="G42" s="39"/>
      <c r="H42" s="81"/>
      <c r="I42" s="158"/>
      <c r="J42" s="159"/>
      <c r="K42" s="160"/>
      <c r="L42" s="132"/>
      <c r="M42" s="14">
        <f>IF(C42="",0,所属データ!$A$20)</f>
        <v>0</v>
      </c>
      <c r="N42" s="14">
        <f>IF(C42="",0,所属データ!$C$3)</f>
        <v>0</v>
      </c>
      <c r="O42" s="27"/>
    </row>
    <row r="43" spans="1:15" ht="14.25" customHeight="1">
      <c r="A43" s="58">
        <v>37</v>
      </c>
      <c r="B43" s="38"/>
      <c r="C43" s="49"/>
      <c r="D43" s="49"/>
      <c r="E43" s="85"/>
      <c r="F43" s="50"/>
      <c r="G43" s="40"/>
      <c r="H43" s="82"/>
      <c r="I43" s="161"/>
      <c r="J43" s="162"/>
      <c r="K43" s="163"/>
      <c r="L43" s="132"/>
      <c r="M43" s="14">
        <f>IF(C43="",0,所属データ!$A$20)</f>
        <v>0</v>
      </c>
      <c r="N43" s="14">
        <f>IF(C43="",0,所属データ!$C$3)</f>
        <v>0</v>
      </c>
      <c r="O43" s="27"/>
    </row>
    <row r="44" spans="1:15" ht="14.25" customHeight="1">
      <c r="A44" s="58">
        <v>38</v>
      </c>
      <c r="B44" s="38"/>
      <c r="C44" s="49"/>
      <c r="D44" s="49"/>
      <c r="E44" s="85"/>
      <c r="F44" s="50"/>
      <c r="G44" s="40"/>
      <c r="H44" s="82"/>
      <c r="I44" s="161"/>
      <c r="J44" s="162"/>
      <c r="K44" s="163"/>
      <c r="L44" s="132"/>
      <c r="M44" s="14">
        <f>IF(C44="",0,所属データ!$A$20)</f>
        <v>0</v>
      </c>
      <c r="N44" s="14">
        <f>IF(C44="",0,所属データ!$C$3)</f>
        <v>0</v>
      </c>
      <c r="O44" s="27"/>
    </row>
    <row r="45" spans="1:15" ht="14.25" customHeight="1">
      <c r="A45" s="58">
        <v>39</v>
      </c>
      <c r="B45" s="38"/>
      <c r="C45" s="49"/>
      <c r="D45" s="49"/>
      <c r="E45" s="85"/>
      <c r="F45" s="50"/>
      <c r="G45" s="40"/>
      <c r="H45" s="82"/>
      <c r="I45" s="161"/>
      <c r="J45" s="162"/>
      <c r="K45" s="163"/>
      <c r="L45" s="132"/>
      <c r="M45" s="14">
        <f>IF(C45="",0,所属データ!$A$20)</f>
        <v>0</v>
      </c>
      <c r="N45" s="14">
        <f>IF(C45="",0,所属データ!$C$3)</f>
        <v>0</v>
      </c>
      <c r="O45" s="27"/>
    </row>
    <row r="46" spans="1:15" ht="14.25" customHeight="1" thickBot="1">
      <c r="A46" s="59">
        <v>40</v>
      </c>
      <c r="B46" s="37"/>
      <c r="C46" s="51"/>
      <c r="D46" s="51"/>
      <c r="E46" s="86"/>
      <c r="F46" s="52"/>
      <c r="G46" s="41"/>
      <c r="H46" s="83"/>
      <c r="I46" s="167"/>
      <c r="J46" s="168"/>
      <c r="K46" s="169"/>
      <c r="L46" s="132"/>
      <c r="M46" s="14">
        <f>IF(C46="",0,所属データ!$A$20)</f>
        <v>0</v>
      </c>
      <c r="N46" s="14">
        <f>IF(C46="",0,所属データ!$C$3)</f>
        <v>0</v>
      </c>
      <c r="O46" s="27"/>
    </row>
    <row r="47" spans="1:15" ht="14.25" customHeight="1">
      <c r="A47" s="57">
        <v>41</v>
      </c>
      <c r="B47" s="36"/>
      <c r="C47" s="47"/>
      <c r="D47" s="47"/>
      <c r="E47" s="84"/>
      <c r="F47" s="48"/>
      <c r="G47" s="39"/>
      <c r="H47" s="81"/>
      <c r="I47" s="158"/>
      <c r="J47" s="159"/>
      <c r="K47" s="160"/>
      <c r="L47" s="132"/>
      <c r="M47" s="14">
        <f>IF(C47="",0,所属データ!$A$20)</f>
        <v>0</v>
      </c>
      <c r="N47" s="14">
        <f>IF(C47="",0,所属データ!$C$3)</f>
        <v>0</v>
      </c>
      <c r="O47" s="27"/>
    </row>
    <row r="48" spans="1:15" ht="14.25" customHeight="1">
      <c r="A48" s="58">
        <v>42</v>
      </c>
      <c r="B48" s="38"/>
      <c r="C48" s="49"/>
      <c r="D48" s="49"/>
      <c r="E48" s="85"/>
      <c r="F48" s="50"/>
      <c r="G48" s="40"/>
      <c r="H48" s="82"/>
      <c r="I48" s="161"/>
      <c r="J48" s="162"/>
      <c r="K48" s="163"/>
      <c r="L48" s="132"/>
      <c r="M48" s="14">
        <f>IF(C48="",0,所属データ!$A$20)</f>
        <v>0</v>
      </c>
      <c r="N48" s="14">
        <f>IF(C48="",0,所属データ!$C$3)</f>
        <v>0</v>
      </c>
      <c r="O48" s="27"/>
    </row>
    <row r="49" spans="1:15" ht="14.25" customHeight="1">
      <c r="A49" s="58">
        <v>43</v>
      </c>
      <c r="B49" s="38"/>
      <c r="C49" s="49"/>
      <c r="D49" s="49"/>
      <c r="E49" s="85"/>
      <c r="F49" s="50"/>
      <c r="G49" s="40"/>
      <c r="H49" s="82"/>
      <c r="I49" s="161"/>
      <c r="J49" s="162"/>
      <c r="K49" s="163"/>
      <c r="L49" s="132"/>
      <c r="M49" s="14">
        <f>IF(C49="",0,所属データ!$A$20)</f>
        <v>0</v>
      </c>
      <c r="N49" s="14">
        <f>IF(C49="",0,所属データ!$C$3)</f>
        <v>0</v>
      </c>
      <c r="O49" s="27"/>
    </row>
    <row r="50" spans="1:15" ht="14.25" customHeight="1">
      <c r="A50" s="58">
        <v>44</v>
      </c>
      <c r="B50" s="38"/>
      <c r="C50" s="49"/>
      <c r="D50" s="49"/>
      <c r="E50" s="85"/>
      <c r="F50" s="50"/>
      <c r="G50" s="40"/>
      <c r="H50" s="82"/>
      <c r="I50" s="161"/>
      <c r="J50" s="162"/>
      <c r="K50" s="163"/>
      <c r="L50" s="132"/>
      <c r="M50" s="14">
        <f>IF(C50="",0,所属データ!$A$20)</f>
        <v>0</v>
      </c>
      <c r="N50" s="14">
        <f>IF(C50="",0,所属データ!$C$3)</f>
        <v>0</v>
      </c>
      <c r="O50" s="27"/>
    </row>
    <row r="51" spans="1:15" ht="14.25" customHeight="1" thickBot="1">
      <c r="A51" s="144">
        <v>45</v>
      </c>
      <c r="B51" s="145"/>
      <c r="C51" s="146"/>
      <c r="D51" s="146"/>
      <c r="E51" s="147"/>
      <c r="F51" s="148"/>
      <c r="G51" s="41"/>
      <c r="H51" s="83"/>
      <c r="I51" s="167"/>
      <c r="J51" s="168"/>
      <c r="K51" s="169"/>
      <c r="L51" s="132"/>
      <c r="M51" s="14">
        <f>IF(C51="",0,所属データ!$A$20)</f>
        <v>0</v>
      </c>
      <c r="N51" s="14">
        <f>IF(C51="",0,所属データ!$C$3)</f>
        <v>0</v>
      </c>
      <c r="O51" s="27"/>
    </row>
    <row r="52" spans="1:15" ht="48" customHeight="1">
      <c r="A52" s="204" t="s">
        <v>119</v>
      </c>
      <c r="B52" s="204"/>
      <c r="C52" s="204"/>
      <c r="D52" s="204"/>
      <c r="E52" s="204"/>
      <c r="F52" s="204"/>
      <c r="G52" s="204"/>
      <c r="H52" s="204"/>
      <c r="I52" s="204"/>
      <c r="J52" s="204"/>
      <c r="K52" s="204"/>
      <c r="L52" s="204"/>
    </row>
    <row r="53" spans="1:15" ht="34.5" customHeight="1">
      <c r="A53" s="194" t="s">
        <v>127</v>
      </c>
      <c r="B53" s="194"/>
      <c r="C53" s="194"/>
      <c r="D53" s="194"/>
      <c r="E53" s="194"/>
      <c r="F53" s="194"/>
      <c r="G53" s="194"/>
      <c r="H53" s="194"/>
      <c r="I53" s="194"/>
      <c r="J53" s="194"/>
      <c r="K53" s="194"/>
      <c r="L53" s="194"/>
    </row>
    <row r="54" spans="1:15" ht="20.25" customHeight="1"/>
    <row r="55" spans="1:15" hidden="1">
      <c r="B55" s="14" t="s">
        <v>12</v>
      </c>
      <c r="E55" t="s">
        <v>24</v>
      </c>
    </row>
    <row r="56" spans="1:15" hidden="1">
      <c r="B56" s="14" t="s">
        <v>10</v>
      </c>
      <c r="E56" t="s">
        <v>25</v>
      </c>
      <c r="F56" s="21"/>
    </row>
    <row r="57" spans="1:15" hidden="1">
      <c r="B57" s="14" t="s">
        <v>92</v>
      </c>
      <c r="D57" s="16"/>
      <c r="E57" t="s">
        <v>26</v>
      </c>
    </row>
    <row r="58" spans="1:15" hidden="1">
      <c r="B58" s="14" t="s">
        <v>116</v>
      </c>
      <c r="D58" s="16"/>
      <c r="E58" t="s">
        <v>27</v>
      </c>
    </row>
    <row r="59" spans="1:15" hidden="1">
      <c r="B59" s="14" t="s">
        <v>117</v>
      </c>
      <c r="D59" s="16"/>
      <c r="E59" t="s">
        <v>28</v>
      </c>
    </row>
    <row r="60" spans="1:15" hidden="1">
      <c r="B60" s="14" t="s">
        <v>130</v>
      </c>
      <c r="D60" s="16"/>
      <c r="E60" t="s">
        <v>29</v>
      </c>
    </row>
    <row r="61" spans="1:15" hidden="1">
      <c r="D61" s="16"/>
      <c r="E61" t="s">
        <v>30</v>
      </c>
    </row>
    <row r="62" spans="1:15" hidden="1">
      <c r="D62" s="16"/>
      <c r="E62" t="s">
        <v>31</v>
      </c>
    </row>
    <row r="63" spans="1:15" hidden="1">
      <c r="D63" s="16"/>
      <c r="E63" t="s">
        <v>32</v>
      </c>
    </row>
    <row r="64" spans="1:15" hidden="1">
      <c r="D64" s="16"/>
      <c r="E64" t="s">
        <v>33</v>
      </c>
    </row>
    <row r="65" spans="5:5" hidden="1">
      <c r="E65" t="s">
        <v>34</v>
      </c>
    </row>
    <row r="66" spans="5:5" hidden="1">
      <c r="E66" t="s">
        <v>35</v>
      </c>
    </row>
    <row r="67" spans="5:5" hidden="1">
      <c r="E67" t="s">
        <v>36</v>
      </c>
    </row>
    <row r="68" spans="5:5" hidden="1">
      <c r="E68" t="s">
        <v>37</v>
      </c>
    </row>
    <row r="69" spans="5:5" hidden="1">
      <c r="E69" t="s">
        <v>38</v>
      </c>
    </row>
    <row r="70" spans="5:5" hidden="1">
      <c r="E70" t="s">
        <v>39</v>
      </c>
    </row>
    <row r="71" spans="5:5" hidden="1">
      <c r="E71" t="s">
        <v>40</v>
      </c>
    </row>
    <row r="72" spans="5:5" hidden="1">
      <c r="E72" t="s">
        <v>41</v>
      </c>
    </row>
    <row r="73" spans="5:5" hidden="1">
      <c r="E73" t="s">
        <v>42</v>
      </c>
    </row>
    <row r="74" spans="5:5" hidden="1">
      <c r="E74" t="s">
        <v>43</v>
      </c>
    </row>
    <row r="75" spans="5:5" hidden="1">
      <c r="E75" t="s">
        <v>44</v>
      </c>
    </row>
    <row r="76" spans="5:5" hidden="1">
      <c r="E76" t="s">
        <v>45</v>
      </c>
    </row>
    <row r="77" spans="5:5" hidden="1">
      <c r="E77" t="s">
        <v>46</v>
      </c>
    </row>
    <row r="78" spans="5:5" hidden="1">
      <c r="E78" t="s">
        <v>47</v>
      </c>
    </row>
    <row r="79" spans="5:5" hidden="1">
      <c r="E79" t="s">
        <v>48</v>
      </c>
    </row>
    <row r="80" spans="5:5" hidden="1">
      <c r="E80" t="s">
        <v>49</v>
      </c>
    </row>
    <row r="81" spans="5:5" hidden="1">
      <c r="E81" t="s">
        <v>50</v>
      </c>
    </row>
    <row r="82" spans="5:5" hidden="1">
      <c r="E82" t="s">
        <v>51</v>
      </c>
    </row>
    <row r="83" spans="5:5" hidden="1">
      <c r="E83" t="s">
        <v>52</v>
      </c>
    </row>
    <row r="84" spans="5:5" hidden="1">
      <c r="E84" t="s">
        <v>53</v>
      </c>
    </row>
    <row r="85" spans="5:5" hidden="1">
      <c r="E85" t="s">
        <v>54</v>
      </c>
    </row>
    <row r="86" spans="5:5" hidden="1">
      <c r="E86" t="s">
        <v>55</v>
      </c>
    </row>
    <row r="87" spans="5:5" hidden="1">
      <c r="E87" t="s">
        <v>56</v>
      </c>
    </row>
    <row r="88" spans="5:5" hidden="1">
      <c r="E88" t="s">
        <v>57</v>
      </c>
    </row>
    <row r="89" spans="5:5" hidden="1">
      <c r="E89" t="s">
        <v>58</v>
      </c>
    </row>
    <row r="90" spans="5:5" hidden="1">
      <c r="E90" t="s">
        <v>59</v>
      </c>
    </row>
    <row r="91" spans="5:5" hidden="1">
      <c r="E91" t="s">
        <v>60</v>
      </c>
    </row>
    <row r="92" spans="5:5" hidden="1">
      <c r="E92" t="s">
        <v>61</v>
      </c>
    </row>
    <row r="93" spans="5:5" hidden="1">
      <c r="E93" t="s">
        <v>62</v>
      </c>
    </row>
    <row r="94" spans="5:5" hidden="1">
      <c r="E94" t="s">
        <v>63</v>
      </c>
    </row>
    <row r="95" spans="5:5" hidden="1">
      <c r="E95" t="s">
        <v>64</v>
      </c>
    </row>
    <row r="96" spans="5:5" hidden="1">
      <c r="E96" t="s">
        <v>65</v>
      </c>
    </row>
    <row r="97" spans="5:5" hidden="1">
      <c r="E97" t="s">
        <v>66</v>
      </c>
    </row>
    <row r="98" spans="5:5" hidden="1">
      <c r="E98" t="s">
        <v>67</v>
      </c>
    </row>
    <row r="99" spans="5:5" hidden="1">
      <c r="E99" t="s">
        <v>68</v>
      </c>
    </row>
    <row r="100" spans="5:5" hidden="1">
      <c r="E100" t="s">
        <v>69</v>
      </c>
    </row>
    <row r="101" spans="5:5" hidden="1">
      <c r="E101" t="s">
        <v>70</v>
      </c>
    </row>
  </sheetData>
  <sheetProtection algorithmName="SHA-512" hashValue="eittIdB+nOwre+yTKkRw7IZ1Y20SwAQ9mukLNWh3Khed7bMHvzS8/ErJt+d65TXoOKf03r2JFXb3ay/Ozb+bdA==" saltValue="+5BGjr2p57ECRuVfBk32fA==" spinCount="100000" sheet="1" selectLockedCells="1"/>
  <mergeCells count="11">
    <mergeCell ref="A1:B2"/>
    <mergeCell ref="C1:G1"/>
    <mergeCell ref="C2:F2"/>
    <mergeCell ref="C3:F3"/>
    <mergeCell ref="C4:F4"/>
    <mergeCell ref="A5:A6"/>
    <mergeCell ref="A53:L53"/>
    <mergeCell ref="I5:K5"/>
    <mergeCell ref="B5:B6"/>
    <mergeCell ref="G5:H5"/>
    <mergeCell ref="A52:L52"/>
  </mergeCells>
  <phoneticPr fontId="3"/>
  <dataValidations xWindow="406" yWindow="228" count="8">
    <dataValidation type="custom" imeMode="off" allowBlank="1" showInputMessage="1" showErrorMessage="1" error="学校割当番号の範囲内を使用してください。番号が足りない場合は空白にしてください。追加登録番号については登録担当者まで連絡してください。" sqref="B7:B51" xr:uid="{00000000-0002-0000-0200-000000000000}">
      <formula1>OR(AND($B$54&lt;=B7,B7&lt;=$C$54),AND($D$54&lt;=B7,B7&lt;=$E$54))</formula1>
    </dataValidation>
    <dataValidation imeMode="off" allowBlank="1" showInputMessage="1" showErrorMessage="1" sqref="F7:F51" xr:uid="{00000000-0002-0000-0200-000001000000}"/>
    <dataValidation imeMode="on" allowBlank="1" showInputMessage="1" showErrorMessage="1" sqref="C12:C51 C7:C10" xr:uid="{00000000-0002-0000-0200-000002000000}"/>
    <dataValidation type="list" imeMode="on" allowBlank="1" showInputMessage="1" showErrorMessage="1" error="▼をクリックしてリストから選択してください。" sqref="E7:E51" xr:uid="{00000000-0002-0000-0200-000003000000}">
      <formula1>$E$55:$E$101</formula1>
    </dataValidation>
    <dataValidation type="whole" allowBlank="1" showInputMessage="1" showErrorMessage="1" sqref="I7:L51" xr:uid="{00000000-0002-0000-0200-000004000000}">
      <formula1>100</formula1>
      <formula2>1000000</formula2>
    </dataValidation>
    <dataValidation type="whole" allowBlank="1" showInputMessage="1" showErrorMessage="1" sqref="H7:H51" xr:uid="{00000000-0002-0000-0200-000005000000}">
      <formula1>100</formula1>
      <formula2>10000000</formula2>
    </dataValidation>
    <dataValidation imeMode="fullKatakana" allowBlank="1" showInputMessage="1" showErrorMessage="1" sqref="D7:D51" xr:uid="{00000000-0002-0000-0200-000007000000}"/>
    <dataValidation type="list" allowBlank="1" showInputMessage="1" showErrorMessage="1" prompt="▼ボタンをクリック_x000a_　リストから選択。" sqref="G7:G51" xr:uid="{00000000-0002-0000-0200-000006000000}">
      <formula1>$B$57:$B$60</formula1>
    </dataValidation>
  </dataValidations>
  <pageMargins left="0.61" right="0.12" top="0.59" bottom="0.33" header="0.56999999999999995" footer="0.51200000000000001"/>
  <pageSetup paperSize="9" orientation="portrait" horizontalDpi="4294967293"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所属データ</vt:lpstr>
      <vt:lpstr>男子</vt:lpstr>
      <vt:lpstr>女子</vt:lpstr>
      <vt:lpstr>所属データ!Print_Area</vt:lpstr>
      <vt:lpstr>女子!Print_Area</vt:lpstr>
      <vt:lpstr>男子!Print_Area</vt:lpstr>
      <vt:lpstr>女子!男種目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TAKANO</dc:creator>
  <cp:lastModifiedBy>黒木　聖貴</cp:lastModifiedBy>
  <cp:lastPrinted>2023-08-31T02:48:17Z</cp:lastPrinted>
  <dcterms:created xsi:type="dcterms:W3CDTF">2002-06-02T12:37:11Z</dcterms:created>
  <dcterms:modified xsi:type="dcterms:W3CDTF">2025-10-16T04:15:55Z</dcterms:modified>
</cp:coreProperties>
</file>