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Z:\社会体育係\益城公認ロードレース大会\申込関係\第５回\申込書原本\"/>
    </mc:Choice>
  </mc:AlternateContent>
  <xr:revisionPtr revIDLastSave="0" documentId="13_ncr:1_{151BD3E4-A4AE-4BA8-BA79-D5B51BF3F10A}" xr6:coauthVersionLast="47" xr6:coauthVersionMax="47" xr10:uidLastSave="{00000000-0000-0000-0000-000000000000}"/>
  <bookViews>
    <workbookView xWindow="-120" yWindow="-120" windowWidth="20730" windowHeight="11040" xr2:uid="{00000000-000D-0000-FFFF-FFFF00000000}"/>
  </bookViews>
  <sheets>
    <sheet name="所属データ" sheetId="4" r:id="rId1"/>
    <sheet name="男子" sheetId="1" r:id="rId2"/>
    <sheet name="女子" sheetId="8" r:id="rId3"/>
  </sheets>
  <definedNames>
    <definedName name="_xlnm._FilterDatabase" localSheetId="0" hidden="1">所属データ!$A$1:$C$1409</definedName>
    <definedName name="_xlnm.Criteria" localSheetId="0">所属データ!#REF!</definedName>
    <definedName name="_xlnm.Extract" localSheetId="0">所属データ!#REF!</definedName>
    <definedName name="_xlnm.Print_Area" localSheetId="0">所属データ!$B$1:$G$33</definedName>
    <definedName name="_xlnm.Print_Area" localSheetId="2">女子!$A$1:$L$53</definedName>
    <definedName name="_xlnm.Print_Area" localSheetId="1">男子!$A$1:$L$53</definedName>
    <definedName name="男種目" localSheetId="2">男子!$B$57:$F$66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D37" i="4" l="1"/>
  <c r="E18" i="4" l="1"/>
  <c r="C4" i="8" l="1"/>
  <c r="C4" i="1"/>
  <c r="C1" i="8"/>
  <c r="C3" i="8"/>
  <c r="C2" i="8"/>
  <c r="C3" i="1"/>
  <c r="C2" i="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7" i="8"/>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7" i="1"/>
  <c r="M7" i="1"/>
  <c r="F18" i="4"/>
  <c r="L20" i="4" s="1"/>
  <c r="J20" i="4"/>
  <c r="I20" i="4"/>
  <c r="H20" i="4"/>
  <c r="G20" i="4"/>
  <c r="F20" i="4"/>
  <c r="D20" i="4"/>
  <c r="E16" i="4"/>
  <c r="J3" i="8"/>
  <c r="G3" i="8"/>
  <c r="J2" i="8"/>
  <c r="G2" i="8"/>
  <c r="J3" i="1"/>
  <c r="J2" i="1"/>
  <c r="G2" i="1"/>
  <c r="B20" i="4"/>
  <c r="C20" i="4"/>
  <c r="M6"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7" i="8"/>
  <c r="M6"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C18" i="4" l="1"/>
  <c r="D18" i="4"/>
  <c r="D19" i="4" s="1"/>
  <c r="M20" i="4" s="1"/>
  <c r="K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takano</author>
    <author>黒木　聖貴</author>
  </authors>
  <commentList>
    <comment ref="E3" authorId="0" shapeId="0" xr:uid="{00000000-0006-0000-0000-000001000000}">
      <text>
        <r>
          <rPr>
            <b/>
            <sz val="9"/>
            <color indexed="81"/>
            <rFont val="ＭＳ Ｐゴシック"/>
            <family val="3"/>
            <charset val="128"/>
          </rPr>
          <t>個人の登録陸協は、男女の申込みシートで変更できます。</t>
        </r>
      </text>
    </comment>
    <comment ref="E4" authorId="0" shapeId="0" xr:uid="{00000000-0006-0000-0000-000002000000}">
      <text>
        <r>
          <rPr>
            <sz val="9"/>
            <color indexed="81"/>
            <rFont val="ＭＳ Ｐゴシック"/>
            <family val="3"/>
            <charset val="128"/>
          </rPr>
          <t xml:space="preserve">申込み所属の種別で参加料が計算されます。
</t>
        </r>
      </text>
    </comment>
    <comment ref="D19" authorId="1" shapeId="0" xr:uid="{528BC932-59C0-43A9-9B43-D2B78883ECA3}">
      <text>
        <r>
          <rPr>
            <b/>
            <sz val="9"/>
            <color indexed="81"/>
            <rFont val="MS P ゴシック"/>
            <family val="3"/>
            <charset val="128"/>
          </rPr>
          <t>参加料免除の対象となる団体はこの金額と異なる場合があります。
主催者からの返信メールをご確認ください。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益城町陸上競技協会</author>
    <author>takano</author>
    <author>黒木　聖貴</author>
  </authors>
  <commentList>
    <comment ref="B5" authorId="0" shapeId="0" xr:uid="{00000000-0006-0000-0100-000001000000}">
      <text>
        <r>
          <rPr>
            <sz val="9"/>
            <color indexed="81"/>
            <rFont val="ＭＳ Ｐゴシック"/>
            <family val="3"/>
            <charset val="128"/>
          </rPr>
          <t>陸連登録者のみ</t>
        </r>
      </text>
    </comment>
    <comment ref="E5" authorId="0" shapeId="0" xr:uid="{00000000-0006-0000-0100-000002000000}">
      <text>
        <r>
          <rPr>
            <sz val="9"/>
            <color indexed="81"/>
            <rFont val="ＭＳ Ｐゴシック"/>
            <family val="3"/>
            <charset val="128"/>
          </rPr>
          <t>陸連登録者のみ</t>
        </r>
      </text>
    </comment>
    <comment ref="E7" authorId="1" shapeId="0" xr:uid="{00000000-0006-0000-0100-000003000000}">
      <text>
        <r>
          <rPr>
            <b/>
            <sz val="9"/>
            <color indexed="81"/>
            <rFont val="ＭＳ Ｐゴシック"/>
            <family val="3"/>
            <charset val="128"/>
          </rPr>
          <t>大学等では個人の所属陸協を入力してください。</t>
        </r>
        <r>
          <rPr>
            <sz val="9"/>
            <color indexed="81"/>
            <rFont val="ＭＳ Ｐゴシック"/>
            <family val="3"/>
            <charset val="128"/>
          </rPr>
          <t xml:space="preserve">
</t>
        </r>
      </text>
    </comment>
    <comment ref="F7" authorId="2" shapeId="0" xr:uid="{BCEDAAC2-B5B5-460F-BBF9-373660A3BCDF}">
      <text>
        <r>
          <rPr>
            <b/>
            <sz val="9"/>
            <color indexed="81"/>
            <rFont val="MS P ゴシック"/>
            <family val="3"/>
            <charset val="128"/>
          </rPr>
          <t>小学生は学年を記入
してください。</t>
        </r>
      </text>
    </comment>
    <comment ref="H7" authorId="1" shapeId="0" xr:uid="{00000000-0006-0000-0100-000004000000}">
      <text>
        <r>
          <rPr>
            <b/>
            <sz val="9"/>
            <color indexed="81"/>
            <rFont val="ＭＳ Ｐゴシック"/>
            <family val="3"/>
            <charset val="128"/>
          </rPr>
          <t>1/100秒まで入力
例）10分56秒2→105620</t>
        </r>
      </text>
    </comment>
    <comment ref="I7" authorId="1" shapeId="0" xr:uid="{00000000-0006-0000-0100-000005000000}">
      <text>
        <r>
          <rPr>
            <b/>
            <sz val="9"/>
            <color indexed="81"/>
            <rFont val="ＭＳ Ｐゴシック"/>
            <family val="3"/>
            <charset val="128"/>
          </rPr>
          <t>1/100秒まで入力
例）10分56秒2→105620</t>
        </r>
      </text>
    </comment>
    <comment ref="J7" authorId="1" shapeId="0" xr:uid="{00000000-0006-0000-0100-000006000000}">
      <text>
        <r>
          <rPr>
            <b/>
            <sz val="9"/>
            <color indexed="81"/>
            <rFont val="ＭＳ Ｐゴシック"/>
            <family val="3"/>
            <charset val="128"/>
          </rPr>
          <t>1/100秒まで入力
例）10分56秒2→105620</t>
        </r>
      </text>
    </comment>
    <comment ref="K7" authorId="1" shapeId="0" xr:uid="{00000000-0006-0000-0100-000007000000}">
      <text>
        <r>
          <rPr>
            <b/>
            <sz val="9"/>
            <color indexed="81"/>
            <rFont val="ＭＳ Ｐゴシック"/>
            <family val="3"/>
            <charset val="128"/>
          </rPr>
          <t>1/100秒まで入力
例）10分56秒2→105620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takano</author>
    <author>黒木　聖貴</author>
  </authors>
  <commentList>
    <comment ref="E7" authorId="0" shapeId="0" xr:uid="{00000000-0006-0000-0200-000001000000}">
      <text>
        <r>
          <rPr>
            <sz val="9"/>
            <color indexed="81"/>
            <rFont val="ＭＳ Ｐゴシック"/>
            <family val="3"/>
            <charset val="128"/>
          </rPr>
          <t xml:space="preserve">大学等では個人の所属陸協を入力してください。
</t>
        </r>
      </text>
    </comment>
    <comment ref="F7" authorId="1" shapeId="0" xr:uid="{DF3D9E97-7E34-4593-9765-E980184507DB}">
      <text>
        <r>
          <rPr>
            <b/>
            <sz val="9"/>
            <color indexed="81"/>
            <rFont val="MS P ゴシック"/>
            <family val="3"/>
            <charset val="128"/>
          </rPr>
          <t>小学生は学年を記入してください。</t>
        </r>
      </text>
    </comment>
    <comment ref="H7" authorId="0" shapeId="0" xr:uid="{00000000-0006-0000-0200-000002000000}">
      <text>
        <r>
          <rPr>
            <b/>
            <sz val="9"/>
            <color indexed="81"/>
            <rFont val="ＭＳ Ｐゴシック"/>
            <family val="3"/>
            <charset val="128"/>
          </rPr>
          <t>1/100秒まで入力
例）10分56秒2→105620</t>
        </r>
      </text>
    </comment>
    <comment ref="I7" authorId="0" shapeId="0" xr:uid="{00000000-0006-0000-0200-000003000000}">
      <text>
        <r>
          <rPr>
            <b/>
            <sz val="9"/>
            <color indexed="81"/>
            <rFont val="ＭＳ Ｐゴシック"/>
            <family val="3"/>
            <charset val="128"/>
          </rPr>
          <t>1/100秒まで入力
例）10分56秒2→105620</t>
        </r>
      </text>
    </comment>
    <comment ref="J7" authorId="0" shapeId="0" xr:uid="{00000000-0006-0000-0200-000004000000}">
      <text>
        <r>
          <rPr>
            <b/>
            <sz val="9"/>
            <color indexed="81"/>
            <rFont val="ＭＳ Ｐゴシック"/>
            <family val="3"/>
            <charset val="128"/>
          </rPr>
          <t>1/100秒まで入力
例）10分56秒2→105620</t>
        </r>
      </text>
    </comment>
    <comment ref="K7" authorId="0" shapeId="0" xr:uid="{00000000-0006-0000-0200-000005000000}">
      <text>
        <r>
          <rPr>
            <b/>
            <sz val="9"/>
            <color indexed="81"/>
            <rFont val="ＭＳ Ｐゴシック"/>
            <family val="3"/>
            <charset val="128"/>
          </rPr>
          <t>1/100秒まで入力
例）10分56秒2→105620</t>
        </r>
      </text>
    </comment>
  </commentList>
</comments>
</file>

<file path=xl/sharedStrings.xml><?xml version="1.0" encoding="utf-8"?>
<sst xmlns="http://schemas.openxmlformats.org/spreadsheetml/2006/main" count="241" uniqueCount="131">
  <si>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</si>
  <si>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</si>
  <si>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</si>
  <si>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</si>
  <si>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氏  名</t>
    <rPh sb="0" eb="1">
      <t>シ</t>
    </rPh>
    <rPh sb="3" eb="4">
      <t>メイ</t>
    </rPh>
    <phoneticPr fontId="3"/>
  </si>
  <si>
    <t>No</t>
    <phoneticPr fontId="3"/>
  </si>
  <si>
    <t>姓と名の間にｽﾍﾟｰｽ</t>
    <rPh sb="0" eb="1">
      <t>セイ</t>
    </rPh>
    <rPh sb="2" eb="3">
      <t>メイ</t>
    </rPh>
    <rPh sb="4" eb="5">
      <t>アイダ</t>
    </rPh>
    <phoneticPr fontId="3"/>
  </si>
  <si>
    <t>合　　　計</t>
    <rPh sb="0" eb="1">
      <t>ゴウ</t>
    </rPh>
    <rPh sb="4" eb="5">
      <t>ケイ</t>
    </rPh>
    <phoneticPr fontId="3"/>
  </si>
  <si>
    <t>種目名</t>
    <rPh sb="0" eb="2">
      <t>シュモク</t>
    </rPh>
    <rPh sb="2" eb="3">
      <t>メイ</t>
    </rPh>
    <phoneticPr fontId="3"/>
  </si>
  <si>
    <t>最高記録</t>
    <rPh sb="0" eb="2">
      <t>サイコウ</t>
    </rPh>
    <rPh sb="2" eb="4">
      <t>キロク</t>
    </rPh>
    <phoneticPr fontId="3"/>
  </si>
  <si>
    <t>種目名</t>
  </si>
  <si>
    <t>男子種目</t>
    <rPh sb="0" eb="2">
      <t>ダンシ</t>
    </rPh>
    <rPh sb="2" eb="4">
      <t>シュモク</t>
    </rPh>
    <phoneticPr fontId="3"/>
  </si>
  <si>
    <t>女子種目</t>
    <rPh sb="0" eb="2">
      <t>ジョシ</t>
    </rPh>
    <rPh sb="2" eb="4">
      <t>シュモク</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</si>
  <si>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</si>
  <si>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</si>
  <si>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</si>
  <si>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</si>
  <si>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入力時の注意点</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</si>
  <si>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</si>
  <si>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</si>
  <si>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</si>
  <si>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</si>
  <si>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</si>
  <si>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</si>
  <si>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</si>
  <si>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</si>
  <si>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</si>
  <si>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</si>
  <si>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</si>
  <si>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</si>
  <si>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</si>
  <si>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</si>
  <si>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</si>
  <si>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</si>
  <si>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</si>
  <si>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</si>
  <si>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</si>
  <si>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</si>
  <si>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</si>
  <si>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</si>
  <si>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</si>
  <si>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</si>
  <si>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</si>
  <si>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</si>
  <si>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</si>
  <si>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</si>
  <si>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</si>
  <si>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</si>
  <si>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</si>
  <si>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</si>
  <si>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</si>
  <si>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</si>
  <si>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</si>
  <si>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</si>
  <si>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</si>
  <si>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</si>
  <si>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</si>
  <si>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</si>
  <si>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</si>
  <si>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</si>
  <si>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</si>
  <si>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</si>
  <si>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</si>
  <si>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</si>
  <si>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</si>
  <si>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</si>
  <si>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</si>
  <si>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</si>
  <si>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</si>
  <si>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</si>
  <si>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</si>
  <si>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申込責任者名：</t>
    <rPh sb="0" eb="2">
      <t>モウシコ</t>
    </rPh>
    <rPh sb="2" eb="5">
      <t>セキニンシャ</t>
    </rPh>
    <rPh sb="5" eb="6">
      <t>メイ</t>
    </rPh>
    <phoneticPr fontId="3"/>
  </si>
  <si>
    <t>登録</t>
  </si>
  <si>
    <t>登録</t>
    <rPh sb="0" eb="2">
      <t>トウロク</t>
    </rPh>
    <phoneticPr fontId="3"/>
  </si>
  <si>
    <t>陸協</t>
  </si>
  <si>
    <t>陸協</t>
    <rPh sb="0" eb="2">
      <t>リッキョウ</t>
    </rPh>
    <phoneticPr fontId="3"/>
  </si>
  <si>
    <t>年齢</t>
    <rPh sb="0" eb="2">
      <t>ネンレイ</t>
    </rPh>
    <phoneticPr fontId="3"/>
  </si>
  <si>
    <t>○</t>
    <phoneticPr fontId="3"/>
  </si>
  <si>
    <t>登録
番号</t>
    <rPh sb="0" eb="2">
      <t>トウロク</t>
    </rPh>
    <rPh sb="3" eb="5">
      <t>バンゴウ</t>
    </rPh>
    <phoneticPr fontId="3"/>
  </si>
  <si>
    <t>○</t>
    <phoneticPr fontId="3"/>
  </si>
  <si>
    <t>tel(携帯)</t>
    <phoneticPr fontId="3"/>
  </si>
  <si>
    <t>住所：</t>
    <rPh sb="0" eb="2">
      <t>ジュウショ</t>
    </rPh>
    <phoneticPr fontId="3"/>
  </si>
  <si>
    <t>〒番号：</t>
    <rPh sb="1" eb="3">
      <t>バンゴウ</t>
    </rPh>
    <phoneticPr fontId="3"/>
  </si>
  <si>
    <t>電話番号：</t>
    <rPh sb="0" eb="2">
      <t>デンワ</t>
    </rPh>
    <rPh sb="2" eb="4">
      <t>バンゴウ</t>
    </rPh>
    <phoneticPr fontId="3"/>
  </si>
  <si>
    <t>種別：</t>
    <rPh sb="0" eb="2">
      <t>シュベツ</t>
    </rPh>
    <phoneticPr fontId="3"/>
  </si>
  <si>
    <t>参加料は種別で計算されます。</t>
    <rPh sb="0" eb="3">
      <t>サンカリョウ</t>
    </rPh>
    <rPh sb="4" eb="6">
      <t>シュベツ</t>
    </rPh>
    <rPh sb="7" eb="9">
      <t>ケイサン</t>
    </rPh>
    <phoneticPr fontId="3"/>
  </si>
  <si>
    <t>１０ｋｍ（高校）</t>
    <rPh sb="5" eb="7">
      <t>コウコウ</t>
    </rPh>
    <phoneticPr fontId="3"/>
  </si>
  <si>
    <t>５ｋｍ（中学）</t>
    <rPh sb="4" eb="6">
      <t>チュウガク</t>
    </rPh>
    <phoneticPr fontId="3"/>
  </si>
  <si>
    <t>監督名：</t>
    <rPh sb="0" eb="2">
      <t>カントク</t>
    </rPh>
    <rPh sb="2" eb="3">
      <t>メイ</t>
    </rPh>
    <phoneticPr fontId="3"/>
  </si>
  <si>
    <r>
      <t>注：そのまま取り込むため様式及び</t>
    </r>
    <r>
      <rPr>
        <b/>
        <u/>
        <sz val="13"/>
        <rFont val="ＭＳ Ｐゴシック"/>
        <family val="3"/>
        <charset val="128"/>
      </rPr>
      <t>設定は絶対</t>
    </r>
    <r>
      <rPr>
        <b/>
        <sz val="13"/>
        <rFont val="ＭＳ Ｐゴシック"/>
        <family val="3"/>
        <charset val="128"/>
      </rPr>
      <t>に変更しないこと。</t>
    </r>
    <rPh sb="0" eb="1">
      <t>チュウ</t>
    </rPh>
    <rPh sb="6" eb="7">
      <t>ト</t>
    </rPh>
    <rPh sb="8" eb="9">
      <t>コ</t>
    </rPh>
    <rPh sb="12" eb="14">
      <t>ヨウシキ</t>
    </rPh>
    <rPh sb="14" eb="15">
      <t>オヨ</t>
    </rPh>
    <rPh sb="16" eb="18">
      <t>セッテイ</t>
    </rPh>
    <rPh sb="19" eb="21">
      <t>ゼッタイ</t>
    </rPh>
    <rPh sb="22" eb="24">
      <t>ヘンコウ</t>
    </rPh>
    <phoneticPr fontId="3"/>
  </si>
  <si>
    <t>一般</t>
    <rPh sb="0" eb="2">
      <t>イッパン</t>
    </rPh>
    <phoneticPr fontId="3"/>
  </si>
  <si>
    <t>小学</t>
    <rPh sb="0" eb="2">
      <t>ショウガク</t>
    </rPh>
    <phoneticPr fontId="3"/>
  </si>
  <si>
    <t>１０ｋｍ（一般）</t>
    <rPh sb="5" eb="7">
      <t>イッパン</t>
    </rPh>
    <phoneticPr fontId="3"/>
  </si>
  <si>
    <t>　　　※学校の場合、略称に小・中・高・大をつけてください（例：益城中）</t>
    <rPh sb="4" eb="6">
      <t>ガッコウ</t>
    </rPh>
    <rPh sb="7" eb="9">
      <t>バアイ</t>
    </rPh>
    <rPh sb="10" eb="12">
      <t>リャクショウ</t>
    </rPh>
    <rPh sb="13" eb="14">
      <t>ショウ</t>
    </rPh>
    <rPh sb="19" eb="20">
      <t>ダイ</t>
    </rPh>
    <rPh sb="31" eb="33">
      <t>マシキ</t>
    </rPh>
    <phoneticPr fontId="3"/>
  </si>
  <si>
    <r>
      <t>=</t>
    </r>
    <r>
      <rPr>
        <sz val="11"/>
        <rFont val="ＭＳ Ｐゴシック"/>
        <family val="3"/>
        <charset val="128"/>
      </rPr>
      <t>C12</t>
    </r>
    <phoneticPr fontId="3"/>
  </si>
  <si>
    <t>※小学生の場合、保護者名</t>
    <rPh sb="1" eb="4">
      <t>ショウガクセイ</t>
    </rPh>
    <rPh sb="5" eb="7">
      <t>バアイ</t>
    </rPh>
    <rPh sb="8" eb="11">
      <t>ホゴシャ</t>
    </rPh>
    <rPh sb="11" eb="12">
      <t>メイ</t>
    </rPh>
    <phoneticPr fontId="3"/>
  </si>
  <si>
    <t>・最高記録を必ず入力してください。（小学生を除く）</t>
    <rPh sb="18" eb="21">
      <t>ショウガクセイ</t>
    </rPh>
    <rPh sb="22" eb="23">
      <t>ノゾ</t>
    </rPh>
    <phoneticPr fontId="3"/>
  </si>
  <si>
    <t>　それぞれ申込みしてください。</t>
    <rPh sb="5" eb="7">
      <t>モウシコ</t>
    </rPh>
    <phoneticPr fontId="3"/>
  </si>
  <si>
    <t>　但し、複数の種別を申し込む場合（例：一般と小学生）は、</t>
    <rPh sb="1" eb="2">
      <t>タダ</t>
    </rPh>
    <rPh sb="4" eb="6">
      <t>フクスウ</t>
    </rPh>
    <rPh sb="7" eb="9">
      <t>シュベツ</t>
    </rPh>
    <rPh sb="10" eb="11">
      <t>モウ</t>
    </rPh>
    <rPh sb="12" eb="13">
      <t>コ</t>
    </rPh>
    <rPh sb="14" eb="16">
      <t>バアイ</t>
    </rPh>
    <rPh sb="17" eb="18">
      <t>レイ</t>
    </rPh>
    <rPh sb="19" eb="21">
      <t>イッパン</t>
    </rPh>
    <rPh sb="22" eb="25">
      <t>ショウガクセイ</t>
    </rPh>
    <phoneticPr fontId="3"/>
  </si>
  <si>
    <t>・原則として、１つの所属団体で１ファイルで申し込みしてください。</t>
    <rPh sb="1" eb="3">
      <t>ゲンソク</t>
    </rPh>
    <rPh sb="10" eb="12">
      <t>ショゾク</t>
    </rPh>
    <rPh sb="12" eb="14">
      <t>ダンタイ</t>
    </rPh>
    <rPh sb="21" eb="22">
      <t>モウ</t>
    </rPh>
    <rPh sb="23" eb="24">
      <t>コ</t>
    </rPh>
    <phoneticPr fontId="3"/>
  </si>
  <si>
    <r>
      <t xml:space="preserve">本年度最高記録
</t>
    </r>
    <r>
      <rPr>
        <sz val="9"/>
        <rFont val="ＭＳ Ｐゴシック"/>
        <family val="3"/>
        <charset val="128"/>
      </rPr>
      <t>※10kmは必ず記入</t>
    </r>
    <rPh sb="0" eb="3">
      <t>ホンネンド</t>
    </rPh>
    <rPh sb="3" eb="5">
      <t>サイコウ</t>
    </rPh>
    <rPh sb="5" eb="7">
      <t>キロク</t>
    </rPh>
    <rPh sb="16" eb="18">
      <t>キニュウ</t>
    </rPh>
    <phoneticPr fontId="3"/>
  </si>
  <si>
    <t>10000m
(10km)</t>
    <phoneticPr fontId="3"/>
  </si>
  <si>
    <t>5000m
(5km)</t>
    <phoneticPr fontId="3"/>
  </si>
  <si>
    <t>3000m</t>
    <phoneticPr fontId="3"/>
  </si>
  <si>
    <t>1500m</t>
    <phoneticPr fontId="3"/>
  </si>
  <si>
    <t>3000m
(3km)</t>
    <phoneticPr fontId="3"/>
  </si>
  <si>
    <t>高校</t>
    <rPh sb="0" eb="2">
      <t>コウコウ</t>
    </rPh>
    <phoneticPr fontId="3"/>
  </si>
  <si>
    <t>中学</t>
    <rPh sb="0" eb="2">
      <t>チュウガク</t>
    </rPh>
    <phoneticPr fontId="3"/>
  </si>
  <si>
    <t>フリガナ
（全角）</t>
    <rPh sb="7" eb="8">
      <t>）</t>
    </rPh>
    <phoneticPr fontId="3"/>
  </si>
  <si>
    <t>フリガナ
（全角）</t>
    <rPh sb="6" eb="8">
      <t>ゼンカク</t>
    </rPh>
    <phoneticPr fontId="3"/>
  </si>
  <si>
    <t>・氏名（全角）、フリガナ（全角）、年齢（半角）を正しく入力してください。</t>
    <rPh sb="13" eb="14">
      <t>ゼン</t>
    </rPh>
    <rPh sb="17" eb="19">
      <t>ネンレイ</t>
    </rPh>
    <phoneticPr fontId="3"/>
  </si>
  <si>
    <t>　（入金後のキャンセルはできませんので、ご了承ください。）</t>
    <rPh sb="2" eb="4">
      <t>ニュウキン</t>
    </rPh>
    <rPh sb="4" eb="5">
      <t>ゴ</t>
    </rPh>
    <rPh sb="21" eb="23">
      <t>リョウショウ</t>
    </rPh>
    <phoneticPr fontId="3"/>
  </si>
  <si>
    <t>・本ファイルをメールに添付し、下記アドレスに送信してください。</t>
    <rPh sb="1" eb="2">
      <t>ホン</t>
    </rPh>
    <rPh sb="11" eb="13">
      <t>テンプ</t>
    </rPh>
    <rPh sb="22" eb="24">
      <t>ソウシン</t>
    </rPh>
    <phoneticPr fontId="3"/>
  </si>
  <si>
    <t>　但し、中学・高校の場合は学校長の参加許可を得てください。</t>
    <rPh sb="1" eb="2">
      <t>タダ</t>
    </rPh>
    <rPh sb="4" eb="6">
      <t>チュウガク</t>
    </rPh>
    <rPh sb="7" eb="9">
      <t>コウコウ</t>
    </rPh>
    <rPh sb="10" eb="12">
      <t>バアイ</t>
    </rPh>
    <rPh sb="13" eb="16">
      <t>ガッコウチョウ</t>
    </rPh>
    <rPh sb="17" eb="19">
      <t>サンカ</t>
    </rPh>
    <rPh sb="19" eb="21">
      <t>キョカ</t>
    </rPh>
    <rPh sb="22" eb="23">
      <t>エ</t>
    </rPh>
    <phoneticPr fontId="3"/>
  </si>
  <si>
    <t>・ファイル名は所属名に変更し、本文には発信者を記載して送信して下さい。</t>
    <rPh sb="5" eb="6">
      <t>メイ</t>
    </rPh>
    <rPh sb="7" eb="9">
      <t>ショゾク</t>
    </rPh>
    <rPh sb="9" eb="10">
      <t>メイ</t>
    </rPh>
    <rPh sb="11" eb="13">
      <t>ヘンコウ</t>
    </rPh>
    <rPh sb="15" eb="17">
      <t>ホンブン</t>
    </rPh>
    <rPh sb="19" eb="21">
      <t>ハッシン</t>
    </rPh>
    <rPh sb="21" eb="22">
      <t>シャ</t>
    </rPh>
    <rPh sb="23" eb="25">
      <t>キサイ</t>
    </rPh>
    <rPh sb="27" eb="29">
      <t>ソウシン</t>
    </rPh>
    <rPh sb="31" eb="32">
      <t>クダ</t>
    </rPh>
    <phoneticPr fontId="3"/>
  </si>
  <si>
    <t>問合せ先</t>
    <rPh sb="0" eb="2">
      <t>トイアワ</t>
    </rPh>
    <rPh sb="3" eb="4">
      <t>サキ</t>
    </rPh>
    <phoneticPr fontId="3"/>
  </si>
  <si>
    <t>５ｋｍ（高校）</t>
    <rPh sb="4" eb="6">
      <t>コウコウ</t>
    </rPh>
    <phoneticPr fontId="3"/>
  </si>
  <si>
    <t>３ｋｍ（中学）</t>
    <rPh sb="4" eb="6">
      <t>チュウガク</t>
    </rPh>
    <phoneticPr fontId="3"/>
  </si>
  <si>
    <t>益城公認ロードレース大会事務局
（益城町教育委員会スポーツ振興係）
ＴＥＬ　096-287-4330　ＦＡＸ　096-286-4523</t>
    <rPh sb="0" eb="2">
      <t>マシキ</t>
    </rPh>
    <rPh sb="2" eb="4">
      <t>コウニン</t>
    </rPh>
    <rPh sb="10" eb="12">
      <t>タイカイ</t>
    </rPh>
    <rPh sb="12" eb="15">
      <t>ジムキョク</t>
    </rPh>
    <rPh sb="17" eb="20">
      <t>マシキマチ</t>
    </rPh>
    <rPh sb="20" eb="22">
      <t>キョウイク</t>
    </rPh>
    <rPh sb="22" eb="25">
      <t>イインカイ</t>
    </rPh>
    <rPh sb="29" eb="31">
      <t>シンコウ</t>
    </rPh>
    <rPh sb="31" eb="32">
      <t>カカリ</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</si>
  <si>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rPh sb="109" eb="111">
      <t>タイカイ</t>
    </rPh>
    <rPh sb="112" eb="114">
      <t>サツエイ</t>
    </rPh>
    <rPh sb="116" eb="118">
      <t>シャシン</t>
    </rPh>
    <rPh sb="118" eb="119">
      <t>トウ</t>
    </rPh>
    <rPh sb="120" eb="122">
      <t>ショウゾウ</t>
    </rPh>
    <rPh sb="122" eb="123">
      <t>ケン</t>
    </rPh>
    <rPh sb="124" eb="127">
      <t>シュサイシャ</t>
    </rPh>
    <rPh sb="128" eb="130">
      <t>キゾク</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</si>
  <si>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phoneticPr fontId="3"/>
  </si>
  <si>
    <t>12/28
時点</t>
    <rPh sb="6" eb="8">
      <t>ジテン</t>
    </rPh>
    <phoneticPr fontId="3"/>
  </si>
  <si>
    <r>
      <t xml:space="preserve">本年度最高記録
</t>
    </r>
    <r>
      <rPr>
        <sz val="9"/>
        <rFont val="ＭＳ Ｐゴシック"/>
        <family val="3"/>
        <charset val="128"/>
      </rPr>
      <t>※10kmは必ず記入</t>
    </r>
    <rPh sb="0" eb="3">
      <t>ホンネンド</t>
    </rPh>
    <rPh sb="3" eb="5">
      <t>サイコウ</t>
    </rPh>
    <rPh sb="5" eb="7">
      <t>キロク</t>
    </rPh>
    <rPh sb="14" eb="15">
      <t>カナラ</t>
    </rPh>
    <rPh sb="16" eb="18">
      <t>キニュウ</t>
    </rPh>
    <phoneticPr fontId="3"/>
  </si>
  <si>
    <t>第５回　　益城公認ロードレース大会</t>
    <rPh sb="0" eb="1">
      <t>ダイ</t>
    </rPh>
    <rPh sb="2" eb="3">
      <t>カイ</t>
    </rPh>
    <rPh sb="5" eb="7">
      <t>マシキ</t>
    </rPh>
    <rPh sb="7" eb="9">
      <t>コウニン</t>
    </rPh>
    <rPh sb="15" eb="17">
      <t>タイカイ</t>
    </rPh>
    <phoneticPr fontId="3"/>
  </si>
  <si>
    <r>
      <t>メールアドレス：　sports@town.mashiki.lg.jp  
　　　　　　　　　</t>
    </r>
    <r>
      <rPr>
        <b/>
        <sz val="10"/>
        <rFont val="ＭＳ ゴシック"/>
        <family val="3"/>
        <charset val="128"/>
      </rPr>
      <t xml:space="preserve">(益城公認ロードレース大会事務局　担当：黒木)
</t>
    </r>
    <r>
      <rPr>
        <b/>
        <sz val="12"/>
        <rFont val="ＭＳ ゴシック"/>
        <family val="3"/>
        <charset val="128"/>
      </rPr>
      <t xml:space="preserve">
参加料振込口座　　金融機関名　上益城農業協同組合　益城支所　
　　　　　　　　　口座番号　　普通　７８９６２
　　　　　　　　　口座名義　　益城公認ロードレース大会実行委員会
　　　　　　　　　　　　　　　会長　西村　博則</t>
    </r>
    <r>
      <rPr>
        <sz val="12"/>
        <rFont val="ＭＳ ゴシック"/>
        <family val="3"/>
        <charset val="128"/>
      </rPr>
      <t xml:space="preserve">
　　　</t>
    </r>
    <r>
      <rPr>
        <b/>
        <sz val="12"/>
        <rFont val="ＭＳ ゴシック"/>
        <family val="3"/>
        <charset val="128"/>
      </rPr>
      <t xml:space="preserve">           
申込期限：　令和７年１１月１９日（水）
</t>
    </r>
    <r>
      <rPr>
        <b/>
        <sz val="10"/>
        <rFont val="ＭＳ ゴシック"/>
        <family val="3"/>
        <charset val="128"/>
      </rPr>
      <t>申し込み期限をお守り下さい。よろしくお願いいたします。</t>
    </r>
    <rPh sb="47" eb="49">
      <t>マシキ</t>
    </rPh>
    <rPh sb="49" eb="51">
      <t>コウニン</t>
    </rPh>
    <rPh sb="57" eb="59">
      <t>タイカイ</t>
    </rPh>
    <rPh sb="59" eb="62">
      <t>ジムキョク</t>
    </rPh>
    <rPh sb="63" eb="65">
      <t>タントウ</t>
    </rPh>
    <rPh sb="66" eb="68">
      <t>クロキ</t>
    </rPh>
    <rPh sb="71" eb="74">
      <t>サンカリョウ</t>
    </rPh>
    <rPh sb="74" eb="76">
      <t>フリコミ</t>
    </rPh>
    <rPh sb="86" eb="95">
      <t>カミマシキノウギョウキョウドウクミアイ</t>
    </rPh>
    <rPh sb="96" eb="98">
      <t>マシキ</t>
    </rPh>
    <rPh sb="98" eb="100">
      <t>シショ</t>
    </rPh>
    <rPh sb="111" eb="113">
      <t>コウザ</t>
    </rPh>
    <rPh sb="113" eb="115">
      <t>バンゴウ</t>
    </rPh>
    <rPh sb="117" eb="119">
      <t>フツウ</t>
    </rPh>
    <rPh sb="135" eb="137">
      <t>コウザ</t>
    </rPh>
    <rPh sb="137" eb="139">
      <t>メイギ</t>
    </rPh>
    <rPh sb="141" eb="143">
      <t>マシキ</t>
    </rPh>
    <rPh sb="143" eb="145">
      <t>コウニン</t>
    </rPh>
    <rPh sb="151" eb="153">
      <t>タイカイ</t>
    </rPh>
    <rPh sb="153" eb="155">
      <t>ジッコウ</t>
    </rPh>
    <rPh sb="155" eb="158">
      <t>イインカイ</t>
    </rPh>
    <rPh sb="174" eb="176">
      <t>カイチョウ</t>
    </rPh>
    <rPh sb="177" eb="179">
      <t>ニシムラ</t>
    </rPh>
    <rPh sb="180" eb="182">
      <t>ヒロノリ</t>
    </rPh>
    <rPh sb="198" eb="200">
      <t>モウシコミ</t>
    </rPh>
    <rPh sb="200" eb="202">
      <t>キゲン</t>
    </rPh>
    <rPh sb="207" eb="208">
      <t>ネン</t>
    </rPh>
    <rPh sb="210" eb="211">
      <t>ガツ</t>
    </rPh>
    <rPh sb="213" eb="214">
      <t>ヒ</t>
    </rPh>
    <rPh sb="215" eb="216">
      <t>スイ</t>
    </rPh>
    <rPh sb="218" eb="219">
      <t>モウ</t>
    </rPh>
    <rPh sb="220" eb="221">
      <t>コ</t>
    </rPh>
    <rPh sb="222" eb="224">
      <t>キゲン</t>
    </rPh>
    <rPh sb="226" eb="227">
      <t>マモ</t>
    </rPh>
    <rPh sb="228" eb="229">
      <t>クダ</t>
    </rPh>
    <rPh sb="237" eb="238">
      <t>ネガ</t>
    </rPh>
    <phoneticPr fontId="3"/>
  </si>
  <si>
    <t>Ｒ７
男 子</t>
    <rPh sb="3" eb="4">
      <t>オトコ</t>
    </rPh>
    <rPh sb="5" eb="6">
      <t>コ</t>
    </rPh>
    <phoneticPr fontId="3"/>
  </si>
  <si>
    <t>第5回益城公認ロードレース大会申込</t>
    <rPh sb="0" eb="1">
      <t>ダイ</t>
    </rPh>
    <rPh sb="2" eb="3">
      <t>カイ</t>
    </rPh>
    <rPh sb="3" eb="5">
      <t>マシキ</t>
    </rPh>
    <rPh sb="5" eb="7">
      <t>コウニン</t>
    </rPh>
    <rPh sb="13" eb="15">
      <t>タイカイ</t>
    </rPh>
    <rPh sb="14" eb="16">
      <t>モウシコミ</t>
    </rPh>
    <phoneticPr fontId="3"/>
  </si>
  <si>
    <r>
      <t>　　　　　　　　　　　　　　　　　　　　　　　　　　　令和７年　　　月　　　　日　代表者氏名　　　　　　　　　　　　　　　　　
　　　　　　　　　　　　　　　　　　　　　　　　　　　　　　　　　　　　　　　　　　　　</t>
    </r>
    <r>
      <rPr>
        <sz val="9"/>
        <rFont val="ＭＳ Ｐゴシック"/>
        <family val="3"/>
        <charset val="128"/>
      </rPr>
      <t>　（※小学生の場合は保護者氏名）</t>
    </r>
    <rPh sb="27" eb="29">
      <t>レイワ</t>
    </rPh>
    <rPh sb="111" eb="114">
      <t>ショウガクセイ</t>
    </rPh>
    <rPh sb="115" eb="117">
      <t>バアイ</t>
    </rPh>
    <rPh sb="118" eb="121">
      <t>ホゴシャ</t>
    </rPh>
    <rPh sb="121" eb="123">
      <t>シメイ</t>
    </rPh>
    <phoneticPr fontId="3"/>
  </si>
  <si>
    <t>Ｒ７
女 子</t>
    <rPh sb="3" eb="4">
      <t>ジョ</t>
    </rPh>
    <rPh sb="5" eb="6">
      <t>コ</t>
    </rPh>
    <phoneticPr fontId="3"/>
  </si>
  <si>
    <t>12/27
時点</t>
    <rPh sb="6" eb="8">
      <t>ジテン</t>
    </rPh>
    <phoneticPr fontId="3"/>
  </si>
  <si>
    <t>２ｋｍ（小学）</t>
    <rPh sb="4" eb="6">
      <t>ショウガク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</si>
</sst>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gt;9999]##&quot;:&quot;##&quot;.&quot;##;##&quot;.&quot;##"/>
    <numFmt numFmtId="177" formatCode="&quot;男&quot;\ 0"/>
    <numFmt numFmtId="178" formatCode="&quot;女&quot;\ 0"/>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11"/>
      <color indexed="47"/>
      <name val="ＭＳ Ｐゴシック"/>
      <family val="3"/>
      <charset val="128"/>
    </font>
    <font>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b/>
      <sz val="10"/>
      <name val="ＭＳ ゴシック"/>
      <family val="3"/>
      <charset val="128"/>
    </font>
    <font>
      <b/>
      <sz val="10"/>
      <name val="ＭＳ Ｐゴシック"/>
      <family val="3"/>
      <charset val="128"/>
    </font>
    <font>
      <b/>
      <sz val="9"/>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rgb="FFFFCC99"/>
        <bgColor indexed="64"/>
      </patternFill>
    </fill>
  </fills>
  <borders count="106">
    <border>
      <left/>
      <right/>
      <top/>
      <bottom/>
      <diagonal/>
    </border>
    <border>
      <left/>
      <right/>
      <top/>
      <bottom style="medium">
        <color indexed="3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30"/>
      </left>
      <right style="thin">
        <color indexed="30"/>
      </right>
      <top/>
      <bottom style="thin">
        <color indexed="30"/>
      </bottom>
      <diagonal/>
    </border>
    <border>
      <left style="thin">
        <color indexed="30"/>
      </left>
      <right style="thin">
        <color indexed="30"/>
      </right>
      <top style="medium">
        <color indexed="30"/>
      </top>
      <bottom/>
      <diagonal/>
    </border>
    <border>
      <left style="thin">
        <color indexed="30"/>
      </left>
      <right style="dotted">
        <color indexed="30"/>
      </right>
      <top/>
      <bottom style="thin">
        <color indexed="30"/>
      </bottom>
      <diagonal/>
    </border>
    <border>
      <left style="thin">
        <color indexed="30"/>
      </left>
      <right style="dotted">
        <color indexed="30"/>
      </right>
      <top style="thin">
        <color indexed="30"/>
      </top>
      <bottom style="medium">
        <color indexed="30"/>
      </bottom>
      <diagonal/>
    </border>
    <border>
      <left style="thin">
        <color indexed="30"/>
      </left>
      <right style="thin">
        <color indexed="30"/>
      </right>
      <top style="thin">
        <color indexed="30"/>
      </top>
      <bottom style="medium">
        <color indexed="30"/>
      </bottom>
      <diagonal/>
    </border>
    <border>
      <left style="thin">
        <color indexed="30"/>
      </left>
      <right style="thin">
        <color indexed="30"/>
      </right>
      <top/>
      <bottom style="medium">
        <color indexed="30"/>
      </bottom>
      <diagonal/>
    </border>
    <border>
      <left style="thin">
        <color indexed="64"/>
      </left>
      <right style="thin">
        <color indexed="64"/>
      </right>
      <top/>
      <bottom style="thin">
        <color indexed="64"/>
      </bottom>
      <diagonal/>
    </border>
    <border>
      <left style="thin">
        <color indexed="53"/>
      </left>
      <right style="thin">
        <color indexed="53"/>
      </right>
      <top/>
      <bottom style="medium">
        <color indexed="53"/>
      </bottom>
      <diagonal/>
    </border>
    <border>
      <left style="thin">
        <color indexed="53"/>
      </left>
      <right style="thin">
        <color indexed="53"/>
      </right>
      <top style="medium">
        <color indexed="53"/>
      </top>
      <bottom/>
      <diagonal/>
    </border>
    <border>
      <left style="thin">
        <color indexed="53"/>
      </left>
      <right style="thin">
        <color indexed="53"/>
      </right>
      <top style="thin">
        <color indexed="53"/>
      </top>
      <bottom style="thin">
        <color indexed="53"/>
      </bottom>
      <diagonal/>
    </border>
    <border>
      <left style="thin">
        <color indexed="53"/>
      </left>
      <right style="dotted">
        <color indexed="53"/>
      </right>
      <top style="medium">
        <color indexed="53"/>
      </top>
      <bottom style="thin">
        <color indexed="53"/>
      </bottom>
      <diagonal/>
    </border>
    <border>
      <left style="thin">
        <color indexed="53"/>
      </left>
      <right style="dotted">
        <color indexed="53"/>
      </right>
      <top style="thin">
        <color indexed="53"/>
      </top>
      <bottom style="thin">
        <color indexed="53"/>
      </bottom>
      <diagonal/>
    </border>
    <border>
      <left style="thin">
        <color indexed="53"/>
      </left>
      <right style="dotted">
        <color indexed="53"/>
      </right>
      <top style="thin">
        <color indexed="53"/>
      </top>
      <bottom style="medium">
        <color indexed="53"/>
      </bottom>
      <diagonal/>
    </border>
    <border>
      <left style="medium">
        <color indexed="30"/>
      </left>
      <right style="thin">
        <color indexed="30"/>
      </right>
      <top/>
      <bottom style="thin">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53"/>
      </left>
      <right style="thin">
        <color indexed="53"/>
      </right>
      <top style="medium">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bottom style="medium">
        <color indexed="53"/>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30"/>
      </left>
      <right style="medium">
        <color indexed="30"/>
      </right>
      <top/>
      <bottom style="thin">
        <color indexed="30"/>
      </bottom>
      <diagonal/>
    </border>
    <border>
      <left style="dotted">
        <color indexed="30"/>
      </left>
      <right style="medium">
        <color indexed="30"/>
      </right>
      <top style="thin">
        <color indexed="30"/>
      </top>
      <bottom style="medium">
        <color indexed="30"/>
      </bottom>
      <diagonal/>
    </border>
    <border>
      <left style="dotted">
        <color indexed="53"/>
      </left>
      <right style="medium">
        <color indexed="53"/>
      </right>
      <top style="medium">
        <color indexed="53"/>
      </top>
      <bottom style="thin">
        <color indexed="53"/>
      </bottom>
      <diagonal/>
    </border>
    <border>
      <left style="dotted">
        <color indexed="53"/>
      </left>
      <right style="medium">
        <color indexed="53"/>
      </right>
      <top style="thin">
        <color indexed="53"/>
      </top>
      <bottom style="thin">
        <color indexed="53"/>
      </bottom>
      <diagonal/>
    </border>
    <border>
      <left style="dotted">
        <color indexed="53"/>
      </left>
      <right style="medium">
        <color indexed="53"/>
      </right>
      <top style="thin">
        <color indexed="53"/>
      </top>
      <bottom style="medium">
        <color indexed="53"/>
      </bottom>
      <diagonal/>
    </border>
    <border>
      <left style="thin">
        <color indexed="53"/>
      </left>
      <right/>
      <top/>
      <bottom style="medium">
        <color indexed="53"/>
      </bottom>
      <diagonal/>
    </border>
    <border>
      <left style="thin">
        <color indexed="30"/>
      </left>
      <right/>
      <top style="medium">
        <color indexed="30"/>
      </top>
      <bottom/>
      <diagonal/>
    </border>
    <border>
      <left style="thin">
        <color indexed="30"/>
      </left>
      <right/>
      <top/>
      <bottom style="medium">
        <color indexed="30"/>
      </bottom>
      <diagonal/>
    </border>
    <border>
      <left/>
      <right style="dotted">
        <color indexed="53"/>
      </right>
      <top style="thin">
        <color indexed="53"/>
      </top>
      <bottom style="medium">
        <color indexed="53"/>
      </bottom>
      <diagonal/>
    </border>
    <border>
      <left/>
      <right style="dotted">
        <color indexed="30"/>
      </right>
      <top style="thin">
        <color indexed="30"/>
      </top>
      <bottom style="medium">
        <color indexed="30"/>
      </bottom>
      <diagonal/>
    </border>
    <border>
      <left style="thin">
        <color indexed="53"/>
      </left>
      <right style="thin">
        <color indexed="53"/>
      </right>
      <top/>
      <bottom/>
      <diagonal/>
    </border>
    <border>
      <left style="dotted">
        <color indexed="53"/>
      </left>
      <right/>
      <top style="thin">
        <color indexed="53"/>
      </top>
      <bottom style="medium">
        <color indexed="53"/>
      </bottom>
      <diagonal/>
    </border>
    <border>
      <left style="dotted">
        <color indexed="30"/>
      </left>
      <right/>
      <top style="thin">
        <color indexed="30"/>
      </top>
      <bottom style="medium">
        <color indexed="30"/>
      </bottom>
      <diagonal/>
    </border>
    <border>
      <left style="dotted">
        <color indexed="53"/>
      </left>
      <right/>
      <top style="medium">
        <color indexed="53"/>
      </top>
      <bottom style="thin">
        <color indexed="53"/>
      </bottom>
      <diagonal/>
    </border>
    <border>
      <left style="dotted">
        <color indexed="53"/>
      </left>
      <right/>
      <top style="thin">
        <color indexed="53"/>
      </top>
      <bottom style="thin">
        <color indexed="53"/>
      </bottom>
      <diagonal/>
    </border>
    <border>
      <left style="dotted">
        <color indexed="30"/>
      </left>
      <right/>
      <top/>
      <bottom style="thin">
        <color indexed="30"/>
      </bottom>
      <diagonal/>
    </border>
    <border>
      <left style="double">
        <color indexed="64"/>
      </left>
      <right style="thin">
        <color indexed="64"/>
      </right>
      <top/>
      <bottom/>
      <diagonal/>
    </border>
    <border>
      <left/>
      <right/>
      <top/>
      <bottom style="medium">
        <color indexed="53"/>
      </bottom>
      <diagonal/>
    </border>
    <border>
      <left style="thin">
        <color indexed="53"/>
      </left>
      <right/>
      <top/>
      <bottom/>
      <diagonal/>
    </border>
    <border>
      <left/>
      <right/>
      <top style="medium">
        <color indexed="30"/>
      </top>
      <bottom/>
      <diagonal/>
    </border>
    <border>
      <left style="thin">
        <color indexed="64"/>
      </left>
      <right/>
      <top/>
      <bottom/>
      <diagonal/>
    </border>
    <border>
      <left style="thin">
        <color indexed="64"/>
      </left>
      <right style="double">
        <color indexed="64"/>
      </right>
      <top/>
      <bottom/>
      <diagonal/>
    </border>
    <border>
      <left style="thin">
        <color indexed="53"/>
      </left>
      <right style="thin">
        <color indexed="53"/>
      </right>
      <top/>
      <bottom style="thin">
        <color indexed="53"/>
      </bottom>
      <diagonal/>
    </border>
    <border>
      <left style="thin">
        <color indexed="53"/>
      </left>
      <right style="thin">
        <color indexed="53"/>
      </right>
      <top style="medium">
        <color indexed="53"/>
      </top>
      <bottom style="thin">
        <color indexed="53"/>
      </bottom>
      <diagonal/>
    </border>
    <border>
      <left style="medium">
        <color indexed="30"/>
      </left>
      <right/>
      <top/>
      <bottom/>
      <diagonal/>
    </border>
    <border>
      <left style="medium">
        <color indexed="53"/>
      </left>
      <right/>
      <top/>
      <bottom/>
      <diagonal/>
    </border>
    <border>
      <left style="thin">
        <color indexed="30"/>
      </left>
      <right/>
      <top style="thin">
        <color indexed="30"/>
      </top>
      <bottom style="medium">
        <color indexed="30"/>
      </bottom>
      <diagonal/>
    </border>
    <border>
      <left style="thin">
        <color indexed="53"/>
      </left>
      <right/>
      <top style="thin">
        <color indexed="53"/>
      </top>
      <bottom style="medium">
        <color indexed="53"/>
      </bottom>
      <diagonal/>
    </border>
    <border>
      <left style="thin">
        <color indexed="53"/>
      </left>
      <right style="thin">
        <color indexed="53"/>
      </right>
      <top style="thin">
        <color indexed="53"/>
      </top>
      <bottom style="medium">
        <color indexed="53"/>
      </bottom>
      <diagonal/>
    </border>
    <border>
      <left style="medium">
        <color indexed="53"/>
      </left>
      <right style="thin">
        <color indexed="53"/>
      </right>
      <top style="thin">
        <color indexed="53"/>
      </top>
      <bottom style="medium">
        <color indexed="53"/>
      </bottom>
      <diagonal/>
    </border>
    <border diagonalUp="1">
      <left style="medium">
        <color indexed="30"/>
      </left>
      <right style="thin">
        <color indexed="30"/>
      </right>
      <top style="medium">
        <color indexed="30"/>
      </top>
      <bottom style="thin">
        <color indexed="30"/>
      </bottom>
      <diagonal style="thin">
        <color indexed="30"/>
      </diagonal>
    </border>
    <border diagonalUp="1">
      <left style="thin">
        <color indexed="30"/>
      </left>
      <right style="thin">
        <color indexed="30"/>
      </right>
      <top style="medium">
        <color indexed="30"/>
      </top>
      <bottom style="thin">
        <color indexed="30"/>
      </bottom>
      <diagonal style="thin">
        <color indexed="30"/>
      </diagonal>
    </border>
    <border diagonalUp="1">
      <left style="thin">
        <color indexed="30"/>
      </left>
      <right style="medium">
        <color indexed="30"/>
      </right>
      <top style="medium">
        <color indexed="30"/>
      </top>
      <bottom style="thin">
        <color indexed="30"/>
      </bottom>
      <diagonal style="thin">
        <color indexed="30"/>
      </diagonal>
    </border>
    <border diagonalUp="1">
      <left style="medium">
        <color indexed="30"/>
      </left>
      <right style="thin">
        <color indexed="30"/>
      </right>
      <top style="thin">
        <color indexed="30"/>
      </top>
      <bottom style="thin">
        <color indexed="30"/>
      </bottom>
      <diagonal style="thin">
        <color indexed="30"/>
      </diagonal>
    </border>
    <border diagonalUp="1">
      <left style="thin">
        <color indexed="30"/>
      </left>
      <right style="thin">
        <color indexed="30"/>
      </right>
      <top style="thin">
        <color indexed="30"/>
      </top>
      <bottom style="thin">
        <color indexed="30"/>
      </bottom>
      <diagonal style="thin">
        <color indexed="30"/>
      </diagonal>
    </border>
    <border diagonalUp="1">
      <left style="thin">
        <color indexed="30"/>
      </left>
      <right style="medium">
        <color indexed="30"/>
      </right>
      <top style="thin">
        <color indexed="30"/>
      </top>
      <bottom style="thin">
        <color indexed="30"/>
      </bottom>
      <diagonal style="thin">
        <color indexed="30"/>
      </diagonal>
    </border>
    <border diagonalUp="1">
      <left style="medium">
        <color indexed="30"/>
      </left>
      <right style="thin">
        <color indexed="30"/>
      </right>
      <top style="thin">
        <color indexed="30"/>
      </top>
      <bottom style="medium">
        <color indexed="30"/>
      </bottom>
      <diagonal style="thin">
        <color indexed="30"/>
      </diagonal>
    </border>
    <border diagonalUp="1">
      <left style="thin">
        <color indexed="30"/>
      </left>
      <right style="thin">
        <color indexed="30"/>
      </right>
      <top style="thin">
        <color indexed="30"/>
      </top>
      <bottom style="medium">
        <color indexed="30"/>
      </bottom>
      <diagonal style="thin">
        <color indexed="30"/>
      </diagonal>
    </border>
    <border diagonalUp="1">
      <left style="thin">
        <color indexed="30"/>
      </left>
      <right style="medium">
        <color indexed="30"/>
      </right>
      <top style="thin">
        <color indexed="30"/>
      </top>
      <bottom style="medium">
        <color indexed="30"/>
      </bottom>
      <diagonal style="thin">
        <color indexed="30"/>
      </diagonal>
    </border>
    <border diagonalUp="1">
      <left style="medium">
        <color indexed="53"/>
      </left>
      <right style="thin">
        <color indexed="53"/>
      </right>
      <top style="medium">
        <color indexed="53"/>
      </top>
      <bottom style="thin">
        <color indexed="53"/>
      </bottom>
      <diagonal style="thin">
        <color indexed="53"/>
      </diagonal>
    </border>
    <border diagonalUp="1">
      <left style="thin">
        <color indexed="53"/>
      </left>
      <right style="thin">
        <color indexed="53"/>
      </right>
      <top style="medium">
        <color indexed="53"/>
      </top>
      <bottom style="thin">
        <color indexed="53"/>
      </bottom>
      <diagonal style="thin">
        <color indexed="53"/>
      </diagonal>
    </border>
    <border diagonalUp="1">
      <left style="thin">
        <color indexed="53"/>
      </left>
      <right style="medium">
        <color indexed="53"/>
      </right>
      <top style="medium">
        <color indexed="53"/>
      </top>
      <bottom style="thin">
        <color indexed="53"/>
      </bottom>
      <diagonal style="thin">
        <color indexed="53"/>
      </diagonal>
    </border>
    <border diagonalUp="1">
      <left style="medium">
        <color indexed="53"/>
      </left>
      <right style="thin">
        <color indexed="53"/>
      </right>
      <top style="thin">
        <color indexed="53"/>
      </top>
      <bottom style="thin">
        <color indexed="53"/>
      </bottom>
      <diagonal style="thin">
        <color indexed="53"/>
      </diagonal>
    </border>
    <border diagonalUp="1">
      <left style="thin">
        <color indexed="53"/>
      </left>
      <right style="thin">
        <color indexed="53"/>
      </right>
      <top style="thin">
        <color indexed="53"/>
      </top>
      <bottom style="thin">
        <color indexed="53"/>
      </bottom>
      <diagonal style="thin">
        <color indexed="53"/>
      </diagonal>
    </border>
    <border diagonalUp="1">
      <left style="thin">
        <color indexed="53"/>
      </left>
      <right style="medium">
        <color indexed="53"/>
      </right>
      <top style="thin">
        <color indexed="53"/>
      </top>
      <bottom style="thin">
        <color indexed="53"/>
      </bottom>
      <diagonal style="thin">
        <color indexed="53"/>
      </diagonal>
    </border>
    <border diagonalUp="1">
      <left style="medium">
        <color indexed="53"/>
      </left>
      <right style="thin">
        <color indexed="53"/>
      </right>
      <top style="thin">
        <color indexed="53"/>
      </top>
      <bottom/>
      <diagonal style="thin">
        <color indexed="53"/>
      </diagonal>
    </border>
    <border diagonalUp="1">
      <left style="thin">
        <color indexed="53"/>
      </left>
      <right style="thin">
        <color indexed="53"/>
      </right>
      <top style="thin">
        <color indexed="53"/>
      </top>
      <bottom/>
      <diagonal style="thin">
        <color indexed="53"/>
      </diagonal>
    </border>
    <border diagonalUp="1">
      <left style="thin">
        <color indexed="53"/>
      </left>
      <right style="medium">
        <color indexed="53"/>
      </right>
      <top style="thin">
        <color indexed="53"/>
      </top>
      <bottom/>
      <diagonal style="thin">
        <color indexed="53"/>
      </diagonal>
    </border>
    <border diagonalUp="1">
      <left style="medium">
        <color indexed="53"/>
      </left>
      <right style="thin">
        <color indexed="53"/>
      </right>
      <top style="thin">
        <color indexed="53"/>
      </top>
      <bottom style="medium">
        <color indexed="53"/>
      </bottom>
      <diagonal style="thin">
        <color indexed="53"/>
      </diagonal>
    </border>
    <border diagonalUp="1">
      <left style="thin">
        <color indexed="53"/>
      </left>
      <right style="thin">
        <color indexed="53"/>
      </right>
      <top style="thin">
        <color indexed="53"/>
      </top>
      <bottom style="medium">
        <color indexed="53"/>
      </bottom>
      <diagonal style="thin">
        <color indexed="53"/>
      </diagonal>
    </border>
    <border diagonalUp="1">
      <left style="thin">
        <color indexed="53"/>
      </left>
      <right style="medium">
        <color indexed="53"/>
      </right>
      <top style="thin">
        <color indexed="53"/>
      </top>
      <bottom style="medium">
        <color indexed="53"/>
      </bottom>
      <diagonal style="thin">
        <color indexed="53"/>
      </diagonal>
    </border>
    <border>
      <left/>
      <right/>
      <top/>
      <bottom style="thin">
        <color indexed="64"/>
      </bottom>
      <diagonal/>
    </border>
    <border>
      <left/>
      <right/>
      <top style="thin">
        <color indexed="64"/>
      </top>
      <bottom style="thin">
        <color indexed="64"/>
      </bottom>
      <diagonal/>
    </border>
    <border>
      <left style="thin">
        <color indexed="30"/>
      </left>
      <right style="thin">
        <color indexed="30"/>
      </right>
      <top style="medium">
        <color indexed="30"/>
      </top>
      <bottom style="thin">
        <color indexed="30"/>
      </bottom>
      <diagonal/>
    </border>
    <border>
      <left/>
      <right style="thin">
        <color indexed="30"/>
      </right>
      <top style="medium">
        <color indexed="30"/>
      </top>
      <bottom style="thin">
        <color indexed="30"/>
      </bottom>
      <diagonal/>
    </border>
    <border>
      <left style="thin">
        <color indexed="30"/>
      </left>
      <right/>
      <top style="medium">
        <color indexed="30"/>
      </top>
      <bottom style="thin">
        <color indexed="30"/>
      </bottom>
      <diagonal/>
    </border>
    <border>
      <left style="medium">
        <color indexed="30"/>
      </left>
      <right style="thin">
        <color indexed="30"/>
      </right>
      <top style="medium">
        <color indexed="30"/>
      </top>
      <bottom style="thin">
        <color indexed="30"/>
      </bottom>
      <diagonal/>
    </border>
    <border>
      <left style="medium">
        <color indexed="30"/>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thin">
        <color indexed="53"/>
      </left>
      <right/>
      <top style="medium">
        <color indexed="53"/>
      </top>
      <bottom style="thin">
        <color indexed="53"/>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style="medium">
        <color indexed="53"/>
      </bottom>
      <diagonal/>
    </border>
    <border>
      <left/>
      <right style="thin">
        <color indexed="30"/>
      </right>
      <top style="medium">
        <color indexed="53"/>
      </top>
      <bottom style="thin">
        <color indexed="53"/>
      </bottom>
      <diagonal/>
    </border>
    <border>
      <left style="thin">
        <color indexed="30"/>
      </left>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style="medium">
        <color indexed="53"/>
      </bottom>
      <diagonal/>
    </border>
  </borders>
  <cellStyleXfs count="1">
    <xf numFmtId="0" fontId="0" fillId="0" borderId="0"/>
  </cellStyleXfs>
  <cellXfs count="229">
    <xf numFmtId="0" fontId="0" fillId="0" borderId="0" xfId="0"/>
    <xf numFmtId="0" fontId="0" fillId="2" borderId="0" xfId="0" applyFill="1"/>
    <xf numFmtId="0" fontId="0" fillId="2" borderId="0" xfId="0" applyFill="1" applyAlignment="1">
      <alignment vertical="center"/>
    </xf>
    <xf numFmtId="0" fontId="5" fillId="3" borderId="2" xfId="0" applyFont="1" applyFill="1" applyBorder="1" applyAlignment="1">
      <alignment horizontal="right"/>
    </xf>
    <xf numFmtId="0" fontId="0" fillId="3" borderId="3" xfId="0" applyFill="1" applyBorder="1"/>
    <xf numFmtId="0" fontId="0" fillId="3" borderId="4" xfId="0" applyFill="1" applyBorder="1"/>
    <xf numFmtId="0" fontId="0" fillId="3" borderId="5" xfId="0" applyFill="1" applyBorder="1" applyAlignment="1">
      <alignment horizontal="right" vertical="center"/>
    </xf>
    <xf numFmtId="0" fontId="0" fillId="3" borderId="6" xfId="0" applyFill="1" applyBorder="1"/>
    <xf numFmtId="0" fontId="0" fillId="3" borderId="0" xfId="0" applyFill="1"/>
    <xf numFmtId="0" fontId="0" fillId="3" borderId="0" xfId="0" applyFill="1" applyAlignment="1">
      <alignment horizontal="right" vertical="top"/>
    </xf>
    <xf numFmtId="0" fontId="0" fillId="3" borderId="0" xfId="0" applyFill="1" applyAlignment="1">
      <alignment vertical="top"/>
    </xf>
    <xf numFmtId="0" fontId="0" fillId="3" borderId="7" xfId="0" applyFill="1" applyBorder="1" applyAlignment="1">
      <alignment horizontal="right" vertical="top"/>
    </xf>
    <xf numFmtId="0" fontId="0" fillId="3" borderId="7" xfId="0" applyFill="1" applyBorder="1" applyAlignment="1">
      <alignment vertical="top"/>
    </xf>
    <xf numFmtId="0" fontId="0" fillId="3" borderId="8" xfId="0" applyFill="1" applyBorder="1"/>
    <xf numFmtId="0" fontId="0" fillId="0" borderId="0" xfId="0" applyAlignment="1">
      <alignment vertical="center"/>
    </xf>
    <xf numFmtId="0" fontId="0" fillId="0" borderId="9" xfId="0" applyBorder="1" applyAlignment="1" applyProtection="1">
      <alignment vertical="center"/>
      <protection locked="0"/>
    </xf>
    <xf numFmtId="49" fontId="0" fillId="0" borderId="0" xfId="0" applyNumberFormat="1" applyAlignment="1">
      <alignment vertical="center"/>
    </xf>
    <xf numFmtId="0" fontId="4" fillId="0" borderId="0" xfId="0" applyFont="1"/>
    <xf numFmtId="0" fontId="4" fillId="0" borderId="0" xfId="0" quotePrefix="1" applyFont="1"/>
    <xf numFmtId="0" fontId="9" fillId="0" borderId="9" xfId="0" applyFont="1" applyBorder="1" applyAlignment="1" applyProtection="1">
      <alignment vertical="center"/>
      <protection locked="0"/>
    </xf>
    <xf numFmtId="0" fontId="0" fillId="3" borderId="10" xfId="0" applyFill="1" applyBorder="1"/>
    <xf numFmtId="0" fontId="0" fillId="0" borderId="0" xfId="0" applyAlignment="1">
      <alignment horizontal="center" vertical="center"/>
    </xf>
    <xf numFmtId="0" fontId="0" fillId="0" borderId="11" xfId="0" applyBorder="1" applyAlignment="1" applyProtection="1">
      <alignment vertical="center"/>
      <protection locked="0"/>
    </xf>
    <xf numFmtId="0" fontId="0" fillId="4" borderId="12" xfId="0" applyFill="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0" xfId="0" applyAlignment="1">
      <alignment vertical="top"/>
    </xf>
    <xf numFmtId="57" fontId="0" fillId="0" borderId="0" xfId="0" applyNumberFormat="1" applyAlignment="1">
      <alignment vertical="center"/>
    </xf>
    <xf numFmtId="0" fontId="0" fillId="0" borderId="15" xfId="0" applyBorder="1" applyAlignment="1" applyProtection="1">
      <alignment vertical="center"/>
      <protection locked="0"/>
    </xf>
    <xf numFmtId="0" fontId="0" fillId="4" borderId="16" xfId="0" applyFill="1" applyBorder="1" applyAlignment="1">
      <alignment horizontal="center" vertical="center" shrinkToFit="1"/>
    </xf>
    <xf numFmtId="0" fontId="0" fillId="2" borderId="9" xfId="0" applyFill="1" applyBorder="1" applyAlignment="1">
      <alignment horizontal="center" vertical="center"/>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right" vertical="center"/>
    </xf>
    <xf numFmtId="0" fontId="7" fillId="2" borderId="17" xfId="0" applyFont="1" applyFill="1" applyBorder="1" applyAlignment="1">
      <alignment horizontal="center" vertical="center"/>
    </xf>
    <xf numFmtId="5" fontId="7" fillId="2" borderId="17" xfId="0" applyNumberFormat="1" applyFont="1" applyFill="1" applyBorder="1" applyAlignment="1">
      <alignment horizontal="right" vertical="center"/>
    </xf>
    <xf numFmtId="0" fontId="0" fillId="3" borderId="18" xfId="0" applyFill="1" applyBorder="1" applyAlignment="1">
      <alignment horizontal="center" vertical="center" shrinkToFit="1"/>
    </xf>
    <xf numFmtId="0" fontId="0" fillId="0" borderId="19" xfId="0" applyBorder="1" applyAlignment="1" applyProtection="1">
      <alignment vertical="center"/>
      <protection locked="0"/>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2" borderId="17" xfId="0"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vertical="center" shrinkToFit="1"/>
      <protection locked="0"/>
    </xf>
    <xf numFmtId="0" fontId="2" fillId="0" borderId="15" xfId="0" applyFont="1" applyBorder="1" applyAlignment="1" applyProtection="1">
      <alignment horizontal="center" vertical="center"/>
      <protection locked="0"/>
    </xf>
    <xf numFmtId="0" fontId="2" fillId="0" borderId="19" xfId="0" applyFont="1" applyBorder="1" applyAlignment="1" applyProtection="1">
      <alignment vertical="center" shrinkToFit="1"/>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vertical="center" shrinkToFit="1"/>
      <protection locked="0"/>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vertical="center" shrinkToFit="1"/>
      <protection locked="0"/>
    </xf>
    <xf numFmtId="0" fontId="2" fillId="0" borderId="18" xfId="0" applyFont="1" applyBorder="1" applyAlignment="1" applyProtection="1">
      <alignment horizontal="center" vertical="center"/>
      <protection locked="0"/>
    </xf>
    <xf numFmtId="0" fontId="11" fillId="3" borderId="3" xfId="0" applyFont="1" applyFill="1" applyBorder="1" applyAlignment="1">
      <alignment horizontal="left"/>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3" borderId="7" xfId="0" applyFill="1" applyBorder="1"/>
    <xf numFmtId="0" fontId="0" fillId="2" borderId="0" xfId="0" applyFill="1" applyAlignment="1">
      <alignment horizontal="left"/>
    </xf>
    <xf numFmtId="0" fontId="12" fillId="0" borderId="0" xfId="0" applyFont="1" applyAlignment="1">
      <alignment vertical="center"/>
    </xf>
    <xf numFmtId="0" fontId="0" fillId="3" borderId="30" xfId="0" applyFill="1" applyBorder="1" applyAlignment="1">
      <alignment horizontal="right" vertical="center"/>
    </xf>
    <xf numFmtId="0" fontId="0" fillId="3" borderId="31" xfId="0" applyFill="1" applyBorder="1"/>
    <xf numFmtId="177" fontId="0" fillId="2" borderId="32" xfId="0" applyNumberFormat="1" applyFill="1" applyBorder="1" applyAlignment="1">
      <alignment horizontal="center" vertical="center"/>
    </xf>
    <xf numFmtId="178" fontId="0" fillId="2" borderId="33" xfId="0" applyNumberFormat="1" applyFill="1" applyBorder="1" applyAlignment="1">
      <alignment horizontal="center" vertical="center"/>
    </xf>
    <xf numFmtId="0" fontId="8" fillId="3" borderId="0" xfId="0" applyFont="1" applyFill="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77" fontId="2" fillId="2" borderId="0" xfId="0" applyNumberFormat="1" applyFont="1" applyFill="1" applyAlignment="1">
      <alignment vertical="center"/>
    </xf>
    <xf numFmtId="178"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pplyProtection="1">
      <alignment vertical="center"/>
      <protection locked="0"/>
    </xf>
    <xf numFmtId="0" fontId="7" fillId="2" borderId="0" xfId="0" applyFont="1" applyFill="1" applyAlignment="1">
      <alignment vertical="center" wrapText="1"/>
    </xf>
    <xf numFmtId="0" fontId="0" fillId="2" borderId="0" xfId="0" applyFill="1" applyAlignment="1">
      <alignment vertical="top" wrapText="1"/>
    </xf>
    <xf numFmtId="0" fontId="0" fillId="0" borderId="0" xfId="0" applyAlignment="1">
      <alignment horizontal="left" vertical="top"/>
    </xf>
    <xf numFmtId="176" fontId="10" fillId="0" borderId="34" xfId="0" applyNumberFormat="1" applyFont="1" applyBorder="1" applyAlignment="1" applyProtection="1">
      <alignment horizontal="right" vertical="center" shrinkToFit="1"/>
      <protection locked="0"/>
    </xf>
    <xf numFmtId="176" fontId="10" fillId="0" borderId="35" xfId="0" applyNumberFormat="1" applyFont="1" applyBorder="1" applyAlignment="1" applyProtection="1">
      <alignment horizontal="right" vertical="center" shrinkToFit="1"/>
      <protection locked="0"/>
    </xf>
    <xf numFmtId="176" fontId="10" fillId="0" borderId="36" xfId="0" applyNumberFormat="1" applyFont="1" applyBorder="1" applyAlignment="1" applyProtection="1">
      <alignment horizontal="right" vertical="center" shrinkToFit="1"/>
      <protection locked="0"/>
    </xf>
    <xf numFmtId="176" fontId="10" fillId="0" borderId="37" xfId="0" applyNumberFormat="1" applyFont="1" applyBorder="1" applyAlignment="1" applyProtection="1">
      <alignment horizontal="right" vertical="center" shrinkToFit="1"/>
      <protection locked="0"/>
    </xf>
    <xf numFmtId="176" fontId="10" fillId="0" borderId="38" xfId="0" applyNumberFormat="1" applyFont="1" applyBorder="1" applyAlignment="1" applyProtection="1">
      <alignment horizontal="right"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57" fontId="0" fillId="0" borderId="1" xfId="0" applyNumberFormat="1" applyBorder="1" applyAlignment="1">
      <alignment horizontal="left" vertical="center"/>
    </xf>
    <xf numFmtId="0" fontId="5" fillId="3" borderId="39" xfId="0" applyFont="1" applyFill="1" applyBorder="1" applyAlignment="1">
      <alignment horizontal="center" vertical="center" shrinkToFit="1"/>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shrinkToFit="1"/>
    </xf>
    <xf numFmtId="0" fontId="5" fillId="3" borderId="42" xfId="0" applyFont="1" applyFill="1" applyBorder="1" applyAlignment="1">
      <alignment horizontal="center" vertical="center"/>
    </xf>
    <xf numFmtId="0" fontId="5" fillId="4" borderId="43" xfId="0" applyFont="1" applyFill="1" applyBorder="1" applyAlignment="1">
      <alignment horizontal="center" vertical="center"/>
    </xf>
    <xf numFmtId="0" fontId="2" fillId="0" borderId="44" xfId="0" applyFont="1" applyBorder="1" applyAlignment="1" applyProtection="1">
      <alignment horizontal="center" vertical="center"/>
      <protection locked="0"/>
    </xf>
    <xf numFmtId="0" fontId="3" fillId="3" borderId="18" xfId="0" applyFont="1" applyFill="1" applyBorder="1" applyAlignment="1">
      <alignment horizontal="center" vertical="center" wrapText="1"/>
    </xf>
    <xf numFmtId="0" fontId="5" fillId="3" borderId="4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176" fontId="10" fillId="0" borderId="47" xfId="0" applyNumberFormat="1" applyFont="1" applyBorder="1" applyAlignment="1" applyProtection="1">
      <alignment horizontal="right" vertical="center" shrinkToFit="1"/>
      <protection locked="0"/>
    </xf>
    <xf numFmtId="176" fontId="10" fillId="0" borderId="48" xfId="0" applyNumberFormat="1" applyFont="1" applyBorder="1" applyAlignment="1" applyProtection="1">
      <alignment horizontal="right" vertical="center" shrinkToFit="1"/>
      <protection locked="0"/>
    </xf>
    <xf numFmtId="176" fontId="10" fillId="0" borderId="45" xfId="0" applyNumberFormat="1" applyFont="1" applyBorder="1" applyAlignment="1" applyProtection="1">
      <alignment horizontal="right" vertical="center" shrinkToFit="1"/>
      <protection locked="0"/>
    </xf>
    <xf numFmtId="176" fontId="10" fillId="0" borderId="49" xfId="0" applyNumberFormat="1" applyFont="1" applyBorder="1" applyAlignment="1" applyProtection="1">
      <alignment horizontal="right" vertical="center" shrinkToFit="1"/>
      <protection locked="0"/>
    </xf>
    <xf numFmtId="176" fontId="10" fillId="0" borderId="46" xfId="0" applyNumberFormat="1" applyFont="1" applyBorder="1" applyAlignment="1" applyProtection="1">
      <alignment horizontal="right" vertical="center" shrinkToFit="1"/>
      <protection locked="0"/>
    </xf>
    <xf numFmtId="0" fontId="0" fillId="4" borderId="12" xfId="0" applyFill="1" applyBorder="1" applyAlignment="1">
      <alignment vertical="center" textRotation="255"/>
    </xf>
    <xf numFmtId="0" fontId="3" fillId="4" borderId="16" xfId="0" applyFont="1" applyFill="1" applyBorder="1" applyAlignment="1">
      <alignment horizontal="center" vertical="center" wrapText="1"/>
    </xf>
    <xf numFmtId="0" fontId="0" fillId="3" borderId="50" xfId="0" applyFill="1" applyBorder="1" applyAlignment="1">
      <alignment horizontal="right"/>
    </xf>
    <xf numFmtId="49" fontId="5" fillId="0" borderId="9" xfId="0" applyNumberFormat="1" applyFont="1" applyBorder="1" applyAlignment="1" applyProtection="1">
      <alignment vertical="center"/>
      <protection locked="0"/>
    </xf>
    <xf numFmtId="0" fontId="6" fillId="0" borderId="0" xfId="0" applyFont="1" applyAlignment="1">
      <alignment horizontal="center" vertical="center" wrapText="1"/>
    </xf>
    <xf numFmtId="0" fontId="5" fillId="3" borderId="0" xfId="0" applyFont="1" applyFill="1" applyAlignment="1">
      <alignment horizontal="left" vertical="center"/>
    </xf>
    <xf numFmtId="0" fontId="5" fillId="3" borderId="6" xfId="0" applyFont="1" applyFill="1" applyBorder="1" applyAlignment="1">
      <alignment horizontal="left" vertical="center"/>
    </xf>
    <xf numFmtId="0" fontId="2" fillId="0" borderId="1" xfId="0" applyFont="1" applyBorder="1" applyAlignment="1">
      <alignment horizontal="left" vertical="center" wrapText="1" shrinkToFit="1"/>
    </xf>
    <xf numFmtId="0" fontId="0" fillId="0" borderId="51" xfId="0" applyBorder="1"/>
    <xf numFmtId="0" fontId="0" fillId="3" borderId="44" xfId="0" applyFill="1" applyBorder="1" applyAlignment="1">
      <alignment horizontal="center" vertical="center"/>
    </xf>
    <xf numFmtId="0" fontId="5" fillId="3" borderId="52" xfId="0" applyFont="1" applyFill="1" applyBorder="1" applyAlignment="1">
      <alignment horizontal="center" vertical="center"/>
    </xf>
    <xf numFmtId="0" fontId="0" fillId="3" borderId="44" xfId="0" applyFill="1" applyBorder="1" applyAlignment="1">
      <alignment vertical="center" textRotation="255"/>
    </xf>
    <xf numFmtId="0" fontId="6" fillId="0" borderId="53" xfId="0" applyFont="1" applyBorder="1" applyAlignment="1">
      <alignment horizontal="center" vertical="center" wrapText="1"/>
    </xf>
    <xf numFmtId="0" fontId="0" fillId="0" borderId="17" xfId="0" applyBorder="1" applyAlignment="1" applyProtection="1">
      <alignment vertical="center"/>
      <protection locked="0"/>
    </xf>
    <xf numFmtId="0" fontId="0" fillId="3" borderId="5" xfId="0" applyFill="1" applyBorder="1" applyAlignment="1">
      <alignment vertical="center"/>
    </xf>
    <xf numFmtId="0" fontId="0" fillId="3" borderId="50" xfId="0" applyFill="1" applyBorder="1" applyAlignment="1">
      <alignment horizontal="right" vertical="center"/>
    </xf>
    <xf numFmtId="0" fontId="5" fillId="3" borderId="54" xfId="0" applyFont="1" applyFill="1" applyBorder="1" applyAlignment="1">
      <alignment horizontal="left" vertical="center"/>
    </xf>
    <xf numFmtId="0" fontId="5" fillId="3" borderId="55" xfId="0" applyFont="1" applyFill="1" applyBorder="1" applyAlignment="1">
      <alignment horizontal="left" vertical="center"/>
    </xf>
    <xf numFmtId="0" fontId="0" fillId="2" borderId="0" xfId="0" applyFill="1" applyAlignment="1">
      <alignment horizontal="right" vertical="center"/>
    </xf>
    <xf numFmtId="0" fontId="0" fillId="0" borderId="0" xfId="0" applyAlignment="1" applyProtection="1">
      <alignment vertical="center"/>
      <protection locked="0"/>
    </xf>
    <xf numFmtId="0" fontId="2" fillId="0" borderId="56" xfId="0" applyFont="1" applyBorder="1" applyAlignment="1" applyProtection="1">
      <alignment vertical="center" shrinkToFit="1"/>
      <protection locked="0"/>
    </xf>
    <xf numFmtId="0" fontId="2" fillId="0" borderId="57"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9" xfId="0" applyBorder="1" applyAlignment="1" applyProtection="1">
      <alignment vertical="center" shrinkToFit="1"/>
      <protection locked="0"/>
    </xf>
    <xf numFmtId="49" fontId="0" fillId="2" borderId="0" xfId="0" applyNumberFormat="1" applyFill="1" applyAlignment="1">
      <alignment vertical="center"/>
    </xf>
    <xf numFmtId="0" fontId="0" fillId="0" borderId="58" xfId="0" applyBorder="1" applyAlignment="1">
      <alignment horizontal="center" vertical="center"/>
    </xf>
    <xf numFmtId="0" fontId="0" fillId="0" borderId="58" xfId="0" applyBorder="1" applyAlignment="1">
      <alignment horizontal="center" vertical="center" shrinkToFit="1"/>
    </xf>
    <xf numFmtId="176" fontId="10" fillId="0" borderId="58" xfId="0" applyNumberFormat="1" applyFont="1" applyBorder="1" applyAlignment="1" applyProtection="1">
      <alignment horizontal="right" vertical="center" shrinkToFit="1"/>
      <protection locked="0"/>
    </xf>
    <xf numFmtId="176" fontId="10" fillId="0" borderId="59" xfId="0" applyNumberFormat="1" applyFont="1" applyBorder="1" applyAlignment="1" applyProtection="1">
      <alignment horizontal="right" vertical="center" shrinkToFit="1"/>
      <protection locked="0"/>
    </xf>
    <xf numFmtId="0" fontId="0" fillId="0" borderId="59" xfId="0" applyBorder="1" applyAlignment="1">
      <alignment horizontal="center" vertical="center"/>
    </xf>
    <xf numFmtId="0" fontId="0" fillId="0" borderId="59" xfId="0" applyBorder="1" applyAlignment="1">
      <alignment horizontal="center" vertical="center" shrinkToFit="1"/>
    </xf>
    <xf numFmtId="0" fontId="0" fillId="3" borderId="0" xfId="0" applyFill="1" applyAlignment="1">
      <alignment horizontal="right" vertical="center"/>
    </xf>
    <xf numFmtId="0" fontId="0" fillId="5" borderId="5" xfId="0" applyFill="1" applyBorder="1" applyAlignment="1">
      <alignment horizontal="right" vertical="center"/>
    </xf>
    <xf numFmtId="0" fontId="0" fillId="5" borderId="0" xfId="0" applyFill="1" applyAlignment="1" applyProtection="1">
      <alignment vertical="center"/>
      <protection locked="0"/>
    </xf>
    <xf numFmtId="0" fontId="15" fillId="5" borderId="0" xfId="0" applyFont="1" applyFill="1" applyAlignment="1" applyProtection="1">
      <alignment vertical="center"/>
      <protection locked="0"/>
    </xf>
    <xf numFmtId="0" fontId="8" fillId="4" borderId="60" xfId="0" applyFont="1" applyFill="1" applyBorder="1" applyAlignment="1">
      <alignment horizontal="center" vertical="center" shrinkToFit="1"/>
    </xf>
    <xf numFmtId="0" fontId="8" fillId="4" borderId="26" xfId="0" applyFont="1" applyFill="1" applyBorder="1" applyAlignment="1">
      <alignment horizontal="center" vertical="center" wrapText="1" shrinkToFit="1"/>
    </xf>
    <xf numFmtId="0" fontId="8" fillId="4" borderId="15" xfId="0" applyFont="1" applyFill="1" applyBorder="1" applyAlignment="1">
      <alignment horizontal="center" vertical="center" wrapText="1" shrinkToFit="1"/>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wrapText="1" shrinkToFit="1"/>
    </xf>
    <xf numFmtId="0" fontId="5" fillId="0" borderId="63" xfId="0" applyFont="1" applyBorder="1" applyAlignment="1">
      <alignment horizontal="center" vertical="center"/>
    </xf>
    <xf numFmtId="0" fontId="0" fillId="0" borderId="62" xfId="0" applyBorder="1" applyAlignment="1" applyProtection="1">
      <alignment vertical="center"/>
      <protection locked="0"/>
    </xf>
    <xf numFmtId="0" fontId="2" fillId="0" borderId="62" xfId="0" applyFont="1" applyBorder="1" applyAlignment="1" applyProtection="1">
      <alignment vertical="center" shrinkToFit="1"/>
      <protection locked="0"/>
    </xf>
    <xf numFmtId="0" fontId="2" fillId="0" borderId="62"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protection locked="0"/>
    </xf>
    <xf numFmtId="176" fontId="10" fillId="0" borderId="64" xfId="0" applyNumberFormat="1" applyFont="1" applyBorder="1" applyAlignment="1" applyProtection="1">
      <alignment horizontal="right" vertical="center" shrinkToFit="1"/>
      <protection locked="0"/>
    </xf>
    <xf numFmtId="176" fontId="10" fillId="0" borderId="65" xfId="0" applyNumberFormat="1" applyFont="1" applyBorder="1" applyAlignment="1" applyProtection="1">
      <alignment horizontal="right" vertical="center" shrinkToFit="1"/>
      <protection locked="0"/>
    </xf>
    <xf numFmtId="176" fontId="10" fillId="0" borderId="66" xfId="0" applyNumberFormat="1" applyFont="1" applyBorder="1" applyAlignment="1" applyProtection="1">
      <alignment horizontal="right" vertical="center" shrinkToFit="1"/>
      <protection locked="0"/>
    </xf>
    <xf numFmtId="176" fontId="10" fillId="0" borderId="67" xfId="0" applyNumberFormat="1" applyFont="1" applyBorder="1" applyAlignment="1" applyProtection="1">
      <alignment horizontal="right" vertical="center" shrinkToFit="1"/>
      <protection locked="0"/>
    </xf>
    <xf numFmtId="176" fontId="10" fillId="0" borderId="68" xfId="0" applyNumberFormat="1" applyFont="1" applyBorder="1" applyAlignment="1" applyProtection="1">
      <alignment horizontal="right" vertical="center" shrinkToFit="1"/>
      <protection locked="0"/>
    </xf>
    <xf numFmtId="176" fontId="10" fillId="0" borderId="69" xfId="0" applyNumberFormat="1" applyFont="1" applyBorder="1" applyAlignment="1" applyProtection="1">
      <alignment horizontal="right" vertical="center" shrinkToFit="1"/>
      <protection locked="0"/>
    </xf>
    <xf numFmtId="176" fontId="10" fillId="0" borderId="70" xfId="0" applyNumberFormat="1" applyFont="1" applyBorder="1" applyAlignment="1" applyProtection="1">
      <alignment horizontal="right" vertical="center" shrinkToFit="1"/>
      <protection locked="0"/>
    </xf>
    <xf numFmtId="176" fontId="10" fillId="0" borderId="71" xfId="0" applyNumberFormat="1" applyFont="1" applyBorder="1" applyAlignment="1" applyProtection="1">
      <alignment horizontal="right" vertical="center" shrinkToFit="1"/>
      <protection locked="0"/>
    </xf>
    <xf numFmtId="176" fontId="10" fillId="0" borderId="72" xfId="0" applyNumberFormat="1" applyFont="1" applyBorder="1" applyAlignment="1" applyProtection="1">
      <alignment horizontal="right" vertical="center" shrinkToFit="1"/>
      <protection locked="0"/>
    </xf>
    <xf numFmtId="176" fontId="10" fillId="0" borderId="73" xfId="0" applyNumberFormat="1" applyFont="1" applyBorder="1" applyAlignment="1" applyProtection="1">
      <alignment horizontal="right" vertical="center" shrinkToFit="1"/>
      <protection locked="0"/>
    </xf>
    <xf numFmtId="176" fontId="10" fillId="0" borderId="74" xfId="0" applyNumberFormat="1" applyFont="1" applyBorder="1" applyAlignment="1" applyProtection="1">
      <alignment horizontal="right" vertical="center" shrinkToFit="1"/>
      <protection locked="0"/>
    </xf>
    <xf numFmtId="176" fontId="10" fillId="0" borderId="75" xfId="0" applyNumberFormat="1" applyFont="1" applyBorder="1" applyAlignment="1" applyProtection="1">
      <alignment horizontal="right" vertical="center" shrinkToFit="1"/>
      <protection locked="0"/>
    </xf>
    <xf numFmtId="176" fontId="10" fillId="0" borderId="76" xfId="0" applyNumberFormat="1" applyFont="1" applyBorder="1" applyAlignment="1" applyProtection="1">
      <alignment horizontal="right" vertical="center" shrinkToFit="1"/>
      <protection locked="0"/>
    </xf>
    <xf numFmtId="176" fontId="10" fillId="0" borderId="77" xfId="0" applyNumberFormat="1" applyFont="1" applyBorder="1" applyAlignment="1" applyProtection="1">
      <alignment horizontal="right" vertical="center" shrinkToFit="1"/>
      <protection locked="0"/>
    </xf>
    <xf numFmtId="176" fontId="10" fillId="0" borderId="78" xfId="0" applyNumberFormat="1" applyFont="1" applyBorder="1" applyAlignment="1" applyProtection="1">
      <alignment horizontal="right" vertical="center" shrinkToFit="1"/>
      <protection locked="0"/>
    </xf>
    <xf numFmtId="176" fontId="10" fillId="0" borderId="79" xfId="0" applyNumberFormat="1" applyFont="1" applyBorder="1" applyAlignment="1" applyProtection="1">
      <alignment horizontal="right" vertical="center" shrinkToFit="1"/>
      <protection locked="0"/>
    </xf>
    <xf numFmtId="176" fontId="10" fillId="0" borderId="80" xfId="0" applyNumberFormat="1" applyFont="1" applyBorder="1" applyAlignment="1" applyProtection="1">
      <alignment horizontal="right" vertical="center" shrinkToFit="1"/>
      <protection locked="0"/>
    </xf>
    <xf numFmtId="176" fontId="10" fillId="0" borderId="81" xfId="0" applyNumberFormat="1" applyFont="1" applyBorder="1" applyAlignment="1" applyProtection="1">
      <alignment horizontal="right" vertical="center" shrinkToFit="1"/>
      <protection locked="0"/>
    </xf>
    <xf numFmtId="176" fontId="10" fillId="0" borderId="82" xfId="0" applyNumberFormat="1" applyFont="1" applyBorder="1" applyAlignment="1" applyProtection="1">
      <alignment horizontal="right" vertical="center" shrinkToFit="1"/>
      <protection locked="0"/>
    </xf>
    <xf numFmtId="176" fontId="10" fillId="0" borderId="83" xfId="0" applyNumberFormat="1" applyFont="1" applyBorder="1" applyAlignment="1" applyProtection="1">
      <alignment horizontal="right" vertical="center" shrinkToFit="1"/>
      <protection locked="0"/>
    </xf>
    <xf numFmtId="176" fontId="10" fillId="0" borderId="84" xfId="0" applyNumberFormat="1" applyFont="1" applyBorder="1" applyAlignment="1" applyProtection="1">
      <alignment horizontal="right" vertical="center" shrinkToFit="1"/>
      <protection locked="0"/>
    </xf>
    <xf numFmtId="0" fontId="0" fillId="3" borderId="44" xfId="0" applyFill="1" applyBorder="1" applyAlignment="1">
      <alignment horizontal="center" vertical="center" wrapText="1"/>
    </xf>
    <xf numFmtId="0" fontId="0" fillId="4" borderId="12" xfId="0" applyFill="1" applyBorder="1" applyAlignment="1">
      <alignment horizontal="center" vertical="center" wrapText="1"/>
    </xf>
    <xf numFmtId="0" fontId="21"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20" fillId="2" borderId="0" xfId="0" applyFont="1" applyFill="1" applyAlignment="1">
      <alignment vertical="top" wrapText="1"/>
    </xf>
    <xf numFmtId="0" fontId="5" fillId="3" borderId="30" xfId="0" applyFont="1" applyFill="1" applyBorder="1" applyAlignment="1">
      <alignment horizontal="right" vertical="center"/>
    </xf>
    <xf numFmtId="0" fontId="7" fillId="2" borderId="7" xfId="0" applyFont="1" applyFill="1" applyBorder="1" applyAlignment="1">
      <alignment horizontal="center" vertical="center" wrapText="1" shrinkToFit="1"/>
    </xf>
    <xf numFmtId="49" fontId="5" fillId="0" borderId="32" xfId="0" applyNumberFormat="1" applyFont="1" applyBorder="1" applyAlignment="1" applyProtection="1">
      <alignment vertical="center"/>
      <protection locked="0"/>
    </xf>
    <xf numFmtId="49" fontId="5" fillId="0" borderId="33" xfId="0" applyNumberFormat="1" applyFont="1" applyBorder="1" applyAlignment="1" applyProtection="1">
      <alignment vertical="center"/>
      <protection locked="0"/>
    </xf>
    <xf numFmtId="0" fontId="0" fillId="2" borderId="9" xfId="0" applyFill="1" applyBorder="1" applyAlignment="1">
      <alignment horizontal="center" vertical="center"/>
    </xf>
    <xf numFmtId="0" fontId="0" fillId="2" borderId="17" xfId="0" applyFill="1" applyBorder="1" applyAlignment="1">
      <alignment vertical="center"/>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5" fillId="3" borderId="5" xfId="0" applyFont="1" applyFill="1" applyBorder="1" applyAlignment="1">
      <alignment horizontal="left" vertical="center"/>
    </xf>
    <xf numFmtId="0" fontId="5" fillId="3" borderId="85" xfId="0" applyFont="1" applyFill="1" applyBorder="1" applyAlignment="1">
      <alignment horizontal="left" vertical="center"/>
    </xf>
    <xf numFmtId="0" fontId="5" fillId="3" borderId="6" xfId="0" applyFont="1" applyFill="1" applyBorder="1" applyAlignment="1">
      <alignment horizontal="left" vertical="center"/>
    </xf>
    <xf numFmtId="0" fontId="0" fillId="0" borderId="86" xfId="0" applyBorder="1" applyAlignment="1" applyProtection="1">
      <alignment vertical="center"/>
      <protection locked="0"/>
    </xf>
    <xf numFmtId="0" fontId="8" fillId="2" borderId="0" xfId="0" applyFont="1" applyFill="1" applyAlignment="1">
      <alignment vertical="top" wrapText="1"/>
    </xf>
    <xf numFmtId="0" fontId="7" fillId="2" borderId="0" xfId="0" applyFont="1" applyFill="1" applyAlignment="1">
      <alignment horizontal="lef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6" fillId="2" borderId="0" xfId="0" applyFont="1" applyFill="1" applyAlignment="1">
      <alignment vertical="top" wrapText="1"/>
    </xf>
    <xf numFmtId="0" fontId="0" fillId="2" borderId="0" xfId="0" applyFill="1" applyAlignment="1">
      <alignment vertical="top" wrapText="1"/>
    </xf>
    <xf numFmtId="0" fontId="0" fillId="0" borderId="0" xfId="0" applyAlignment="1" applyProtection="1">
      <alignment vertical="center" wrapText="1"/>
      <protection locked="0"/>
    </xf>
    <xf numFmtId="0" fontId="5" fillId="4" borderId="9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88" xfId="0" applyFont="1" applyFill="1" applyBorder="1" applyAlignment="1">
      <alignment horizontal="center" vertical="center"/>
    </xf>
    <xf numFmtId="0" fontId="5" fillId="4" borderId="89" xfId="0" applyFont="1" applyFill="1" applyBorder="1" applyAlignment="1">
      <alignment horizontal="center" vertical="center"/>
    </xf>
    <xf numFmtId="0" fontId="0" fillId="4" borderId="90" xfId="0" applyFill="1" applyBorder="1" applyAlignment="1">
      <alignment horizontal="center" vertical="center" wrapText="1"/>
    </xf>
    <xf numFmtId="0" fontId="0" fillId="4" borderId="87" xfId="0" applyFill="1" applyBorder="1" applyAlignment="1">
      <alignment horizontal="center" vertical="center"/>
    </xf>
    <xf numFmtId="0" fontId="0" fillId="4" borderId="89" xfId="0" applyFill="1" applyBorder="1" applyAlignment="1">
      <alignment horizontal="center" vertical="center"/>
    </xf>
    <xf numFmtId="0" fontId="0" fillId="0" borderId="0" xfId="0" applyAlignment="1">
      <alignment vertical="center" wrapText="1"/>
    </xf>
    <xf numFmtId="0" fontId="2" fillId="0" borderId="58" xfId="0" applyFont="1" applyBorder="1" applyAlignment="1">
      <alignment horizontal="left" vertical="center" shrinkToFit="1"/>
    </xf>
    <xf numFmtId="0" fontId="2" fillId="0" borderId="0" xfId="0" applyFont="1" applyAlignment="1">
      <alignment horizontal="left" vertical="center" shrinkToFit="1"/>
    </xf>
    <xf numFmtId="0" fontId="2" fillId="0" borderId="1" xfId="0" applyFont="1" applyBorder="1" applyAlignment="1">
      <alignment horizontal="left" vertical="center" shrinkToFit="1"/>
    </xf>
    <xf numFmtId="0" fontId="6" fillId="4" borderId="91"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94" xfId="0" applyFont="1" applyFill="1" applyBorder="1" applyAlignment="1">
      <alignment horizontal="center" vertical="center" wrapText="1"/>
    </xf>
    <xf numFmtId="0" fontId="0" fillId="0" borderId="58" xfId="0" applyBorder="1" applyAlignment="1">
      <alignment horizontal="left" vertical="center" wrapText="1" shrinkToFit="1"/>
    </xf>
    <xf numFmtId="0" fontId="1" fillId="0" borderId="0" xfId="0" applyFont="1" applyAlignment="1">
      <alignment horizontal="left" vertical="center" wrapText="1" shrinkToFit="1"/>
    </xf>
    <xf numFmtId="0" fontId="5"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7" xfId="0" applyFill="1" applyBorder="1" applyAlignment="1">
      <alignment horizontal="center" vertical="center"/>
    </xf>
    <xf numFmtId="0" fontId="0" fillId="3" borderId="95" xfId="0"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99" xfId="0" applyFont="1" applyFill="1" applyBorder="1" applyAlignment="1">
      <alignment horizontal="center" vertical="center"/>
    </xf>
    <xf numFmtId="0" fontId="6" fillId="3" borderId="100" xfId="0" applyFont="1" applyFill="1" applyBorder="1" applyAlignment="1" applyProtection="1">
      <alignment horizontal="center" vertical="center" wrapText="1"/>
      <protection locked="0"/>
    </xf>
    <xf numFmtId="0" fontId="6" fillId="3" borderId="101"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0" fillId="0" borderId="0" xfId="0" applyAlignment="1">
      <alignment horizontal="left" vertical="center" wrapText="1" shrinkToFit="1"/>
    </xf>
    <xf numFmtId="0" fontId="2" fillId="0" borderId="5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3"/>
  <sheetViews>
    <sheetView showGridLines="0" tabSelected="1" zoomScaleNormal="100" workbookViewId="0">
      <selection activeCell="E4" sqref="E4:F4"/>
    </sheetView>
  </sheetViews>
  <sheetFormatPr defaultRowHeight="13.5"/>
  <cols>
    <col min="1" max="1" width="5.875" customWidth="1"/>
    <col min="2" max="2" width="15.125" customWidth="1"/>
    <col min="3" max="3" width="17" customWidth="1"/>
    <col min="4" max="4" width="13.625" customWidth="1"/>
    <col min="5" max="6" width="7.625" customWidth="1"/>
    <col min="7" max="7" width="15.75" customWidth="1"/>
    <col min="8" max="12" width="2.75" customWidth="1"/>
    <col min="13" max="20" width="5" customWidth="1"/>
  </cols>
  <sheetData>
    <row r="1" spans="1:12" ht="33" customHeight="1" thickBot="1">
      <c r="A1" s="1"/>
      <c r="B1" s="177" t="s">
        <v>123</v>
      </c>
      <c r="C1" s="177"/>
      <c r="D1" s="177"/>
      <c r="E1" s="177"/>
      <c r="F1" s="177"/>
      <c r="G1" s="177"/>
      <c r="H1" s="1"/>
      <c r="I1" s="1"/>
      <c r="J1" s="1"/>
      <c r="K1" s="1"/>
      <c r="L1" s="1"/>
    </row>
    <row r="2" spans="1:12" ht="9" customHeight="1" thickTop="1">
      <c r="A2" s="1"/>
      <c r="B2" s="3"/>
      <c r="C2" s="53"/>
      <c r="D2" s="4"/>
      <c r="E2" s="4"/>
      <c r="F2" s="4"/>
      <c r="G2" s="5"/>
      <c r="H2" s="1"/>
      <c r="I2" s="1"/>
      <c r="J2" s="1"/>
      <c r="K2" s="1"/>
      <c r="L2" s="1"/>
    </row>
    <row r="3" spans="1:12" ht="18.75" customHeight="1">
      <c r="A3" s="1"/>
      <c r="B3" s="6" t="s">
        <v>16</v>
      </c>
      <c r="C3" s="19"/>
      <c r="D3" s="67" t="s">
        <v>22</v>
      </c>
      <c r="E3" s="182"/>
      <c r="F3" s="183"/>
      <c r="G3" s="7"/>
      <c r="H3" s="1"/>
      <c r="I3" s="1"/>
      <c r="J3" s="1"/>
      <c r="K3" s="1"/>
      <c r="L3" s="1"/>
    </row>
    <row r="4" spans="1:12" ht="18.75" customHeight="1">
      <c r="A4" s="1"/>
      <c r="B4" s="6"/>
      <c r="C4" s="67"/>
      <c r="D4" s="67" t="s">
        <v>84</v>
      </c>
      <c r="E4" s="182"/>
      <c r="F4" s="183"/>
      <c r="G4" s="7"/>
      <c r="H4" s="1"/>
      <c r="I4" s="1"/>
      <c r="J4" s="1"/>
      <c r="K4" s="1"/>
      <c r="L4" s="1"/>
    </row>
    <row r="5" spans="1:12" ht="15.75" customHeight="1">
      <c r="A5" s="1"/>
      <c r="B5" s="184" t="s">
        <v>93</v>
      </c>
      <c r="C5" s="185"/>
      <c r="D5" s="185"/>
      <c r="E5" s="185"/>
      <c r="F5" s="185"/>
      <c r="G5" s="186"/>
      <c r="H5" s="1"/>
      <c r="I5" s="1"/>
      <c r="J5" s="1"/>
      <c r="K5" s="1"/>
      <c r="L5" s="1"/>
    </row>
    <row r="6" spans="1:12" ht="22.5" customHeight="1">
      <c r="A6" s="1"/>
      <c r="B6" s="119" t="s">
        <v>81</v>
      </c>
      <c r="C6" s="182"/>
      <c r="D6" s="187"/>
      <c r="E6" s="187"/>
      <c r="F6" s="183"/>
      <c r="G6" s="121"/>
      <c r="H6" s="1"/>
      <c r="I6" s="1"/>
      <c r="J6" s="1"/>
      <c r="K6" s="1"/>
      <c r="L6" s="1"/>
    </row>
    <row r="7" spans="1:12" ht="21" customHeight="1">
      <c r="A7" s="1"/>
      <c r="B7" s="119" t="s">
        <v>82</v>
      </c>
      <c r="C7" s="117"/>
      <c r="D7" s="109"/>
      <c r="E7" s="109"/>
      <c r="F7" s="109"/>
      <c r="G7" s="110"/>
      <c r="H7" s="1"/>
      <c r="I7" s="1"/>
      <c r="J7" s="1"/>
      <c r="K7" s="1"/>
      <c r="L7" s="1"/>
    </row>
    <row r="8" spans="1:12" ht="20.25" customHeight="1">
      <c r="A8" s="1"/>
      <c r="B8" s="119" t="s">
        <v>83</v>
      </c>
      <c r="C8" s="15"/>
      <c r="D8" s="120"/>
      <c r="E8" s="109"/>
      <c r="F8" s="109"/>
      <c r="G8" s="110"/>
      <c r="H8" s="1"/>
      <c r="I8" s="1"/>
      <c r="J8" s="1"/>
      <c r="K8" s="1"/>
      <c r="L8" s="1"/>
    </row>
    <row r="9" spans="1:12" ht="21.75" customHeight="1">
      <c r="A9" s="1"/>
      <c r="B9" s="118" t="s">
        <v>15</v>
      </c>
      <c r="C9" s="20"/>
      <c r="D9" s="9"/>
      <c r="E9" s="10"/>
      <c r="F9" s="8"/>
      <c r="G9" s="7"/>
      <c r="H9" s="1"/>
      <c r="I9" s="1"/>
      <c r="J9" s="1"/>
      <c r="K9" s="1"/>
      <c r="L9" s="1"/>
    </row>
    <row r="10" spans="1:12" ht="18" customHeight="1">
      <c r="A10" s="1"/>
      <c r="B10" s="6" t="s">
        <v>88</v>
      </c>
      <c r="C10" s="15"/>
      <c r="D10" s="176" t="s">
        <v>71</v>
      </c>
      <c r="E10" s="182"/>
      <c r="F10" s="183"/>
      <c r="G10" s="7"/>
      <c r="H10" s="1"/>
      <c r="I10" s="1"/>
      <c r="J10" s="1"/>
      <c r="K10" s="1"/>
      <c r="L10" s="1"/>
    </row>
    <row r="11" spans="1:12" ht="13.5" customHeight="1">
      <c r="A11" s="1"/>
      <c r="B11" s="136"/>
      <c r="C11" s="138" t="s">
        <v>95</v>
      </c>
      <c r="D11" s="135"/>
      <c r="E11" s="138" t="s">
        <v>95</v>
      </c>
      <c r="F11" s="137"/>
      <c r="G11" s="7"/>
      <c r="H11" s="1"/>
      <c r="I11" s="1"/>
      <c r="J11" s="1"/>
      <c r="K11" s="1"/>
      <c r="L11" s="1"/>
    </row>
    <row r="12" spans="1:12" ht="5.25" customHeight="1">
      <c r="A12" s="1"/>
      <c r="B12" s="6"/>
      <c r="C12" s="8"/>
      <c r="D12" s="9"/>
      <c r="E12" s="10"/>
      <c r="F12" s="8"/>
      <c r="G12" s="7"/>
      <c r="H12" s="1"/>
      <c r="I12" s="1"/>
      <c r="J12" s="1"/>
      <c r="K12" s="1"/>
      <c r="L12" s="1"/>
    </row>
    <row r="13" spans="1:12" ht="16.5" customHeight="1">
      <c r="A13" s="1"/>
      <c r="B13" s="106" t="s">
        <v>14</v>
      </c>
      <c r="C13" s="107"/>
      <c r="D13" s="63" t="s">
        <v>80</v>
      </c>
      <c r="E13" s="178"/>
      <c r="F13" s="179"/>
      <c r="G13" s="7"/>
      <c r="H13" s="1"/>
      <c r="I13" s="1"/>
      <c r="J13" s="1"/>
      <c r="K13" s="1"/>
      <c r="L13" s="1"/>
    </row>
    <row r="14" spans="1:12" ht="13.5" customHeight="1" thickBot="1">
      <c r="A14" s="1"/>
      <c r="B14" s="64"/>
      <c r="C14" s="60"/>
      <c r="D14" s="11"/>
      <c r="E14" s="12"/>
      <c r="F14" s="60"/>
      <c r="G14" s="13"/>
      <c r="H14" s="1"/>
      <c r="I14" s="1"/>
      <c r="J14" s="1"/>
      <c r="K14" s="1"/>
      <c r="L14" s="1"/>
    </row>
    <row r="15" spans="1:12" ht="6" customHeight="1" thickTop="1">
      <c r="A15" s="2"/>
      <c r="B15" s="61"/>
      <c r="C15" s="2"/>
      <c r="D15" s="2"/>
      <c r="E15" s="2"/>
      <c r="F15" s="2"/>
      <c r="G15" s="2"/>
      <c r="H15" s="2"/>
      <c r="I15" s="2"/>
      <c r="J15" s="2"/>
      <c r="K15" s="2"/>
      <c r="L15" s="2"/>
    </row>
    <row r="16" spans="1:12">
      <c r="A16" s="2"/>
      <c r="B16" s="2" t="s">
        <v>85</v>
      </c>
      <c r="C16" s="68"/>
      <c r="D16" s="122" t="s">
        <v>84</v>
      </c>
      <c r="E16" s="2">
        <f>E4</f>
        <v>0</v>
      </c>
      <c r="F16" s="2"/>
      <c r="G16" s="2"/>
      <c r="H16" s="2"/>
      <c r="I16" s="2"/>
      <c r="J16" s="2"/>
      <c r="K16" s="2"/>
      <c r="L16" s="2"/>
    </row>
    <row r="17" spans="1:13">
      <c r="A17" s="2"/>
      <c r="B17" s="30" t="s">
        <v>0</v>
      </c>
      <c r="C17" s="30" t="s">
        <v>2</v>
      </c>
      <c r="D17" s="30" t="s">
        <v>1</v>
      </c>
      <c r="E17" s="180" t="s">
        <v>13</v>
      </c>
      <c r="F17" s="180"/>
      <c r="G17" s="2"/>
      <c r="H17" s="2"/>
      <c r="I17" s="2"/>
      <c r="J17" s="2"/>
      <c r="K17" s="2"/>
      <c r="L17" s="2"/>
    </row>
    <row r="18" spans="1:13" ht="14.25">
      <c r="A18" s="2"/>
      <c r="B18" s="30" t="s">
        <v>21</v>
      </c>
      <c r="C18" s="31" t="str">
        <f>E18+F18&amp;"種目×"&amp;D37&amp;"円"</f>
        <v>0種目×3000円</v>
      </c>
      <c r="D18" s="32">
        <f>D37*(E18+F18)</f>
        <v>0</v>
      </c>
      <c r="E18" s="65">
        <f>COUNTA(男子!G7:G51)</f>
        <v>0</v>
      </c>
      <c r="F18" s="66">
        <f>COUNTA(女子!G7:G51)</f>
        <v>0</v>
      </c>
      <c r="G18" s="2"/>
      <c r="H18" s="2"/>
      <c r="I18" s="2"/>
      <c r="J18" s="2"/>
      <c r="K18" s="2"/>
      <c r="L18" s="2"/>
    </row>
    <row r="19" spans="1:13" ht="18" customHeight="1">
      <c r="A19" s="2"/>
      <c r="B19" s="42" t="s">
        <v>7</v>
      </c>
      <c r="C19" s="33"/>
      <c r="D19" s="34">
        <f>SUM(D18:D18)</f>
        <v>0</v>
      </c>
      <c r="E19" s="181"/>
      <c r="F19" s="181"/>
      <c r="G19" s="2"/>
      <c r="H19" s="2"/>
      <c r="I19" s="2"/>
      <c r="J19" s="2"/>
      <c r="K19" s="2"/>
      <c r="L19" s="2"/>
    </row>
    <row r="20" spans="1:13" ht="36.75" hidden="1" customHeight="1">
      <c r="A20" s="75">
        <v>100100</v>
      </c>
      <c r="B20" s="69">
        <f>E3</f>
        <v>0</v>
      </c>
      <c r="C20" s="69">
        <f>C3</f>
        <v>0</v>
      </c>
      <c r="D20" s="69">
        <f>C10</f>
        <v>0</v>
      </c>
      <c r="E20" s="128" t="s">
        <v>94</v>
      </c>
      <c r="F20" s="69">
        <f>E10</f>
        <v>0</v>
      </c>
      <c r="G20" s="70">
        <f>E13</f>
        <v>0</v>
      </c>
      <c r="H20" s="69">
        <f>C6</f>
        <v>0</v>
      </c>
      <c r="I20" s="69">
        <f>C7</f>
        <v>0</v>
      </c>
      <c r="J20" s="69">
        <f>C8</f>
        <v>0</v>
      </c>
      <c r="K20" s="71">
        <f>E18</f>
        <v>0</v>
      </c>
      <c r="L20" s="72">
        <f>F18</f>
        <v>0</v>
      </c>
      <c r="M20" s="73">
        <f>D19</f>
        <v>0</v>
      </c>
    </row>
    <row r="21" spans="1:13" ht="14.25" customHeight="1">
      <c r="A21" s="69"/>
      <c r="B21" s="172" t="s">
        <v>17</v>
      </c>
      <c r="C21" s="173" t="s">
        <v>110</v>
      </c>
      <c r="D21" s="174"/>
      <c r="E21" s="174"/>
      <c r="F21" s="174"/>
      <c r="G21" s="174"/>
      <c r="H21" s="77"/>
      <c r="I21" s="72"/>
      <c r="J21" s="73"/>
      <c r="K21" s="69"/>
      <c r="L21" s="2"/>
    </row>
    <row r="22" spans="1:13" ht="14.25" customHeight="1">
      <c r="A22" s="69"/>
      <c r="B22" s="173"/>
      <c r="C22" s="173" t="s">
        <v>18</v>
      </c>
      <c r="D22" s="174"/>
      <c r="E22" s="174"/>
      <c r="F22" s="174"/>
      <c r="G22" s="174"/>
      <c r="H22" s="77"/>
      <c r="I22" s="72"/>
      <c r="J22" s="73"/>
      <c r="K22" s="69"/>
      <c r="L22" s="2"/>
    </row>
    <row r="23" spans="1:13" ht="14.25" customHeight="1">
      <c r="A23" s="69"/>
      <c r="B23" s="173"/>
      <c r="C23" s="173" t="s">
        <v>96</v>
      </c>
      <c r="D23" s="174"/>
      <c r="E23" s="174"/>
      <c r="F23" s="174"/>
      <c r="G23" s="174"/>
      <c r="H23" s="77"/>
      <c r="I23" s="72"/>
      <c r="J23" s="73"/>
      <c r="K23" s="69"/>
      <c r="L23" s="2"/>
    </row>
    <row r="24" spans="1:13" ht="14.25" customHeight="1">
      <c r="A24" s="69"/>
      <c r="B24" s="173"/>
      <c r="C24" s="173" t="s">
        <v>99</v>
      </c>
      <c r="D24" s="174"/>
      <c r="E24" s="174"/>
      <c r="F24" s="174"/>
      <c r="G24" s="174"/>
      <c r="H24" s="77"/>
      <c r="I24" s="72"/>
      <c r="J24" s="73"/>
      <c r="K24" s="69"/>
      <c r="L24" s="2"/>
    </row>
    <row r="25" spans="1:13" ht="14.25" customHeight="1">
      <c r="A25" s="69"/>
      <c r="B25" s="173"/>
      <c r="C25" s="173" t="s">
        <v>98</v>
      </c>
      <c r="D25" s="174"/>
      <c r="E25" s="174"/>
      <c r="F25" s="174"/>
      <c r="G25" s="174"/>
      <c r="H25" s="77"/>
      <c r="I25" s="72"/>
      <c r="J25" s="73"/>
      <c r="K25" s="69"/>
      <c r="L25" s="2"/>
    </row>
    <row r="26" spans="1:13" ht="14.25" customHeight="1">
      <c r="A26" s="69"/>
      <c r="B26" s="173"/>
      <c r="C26" s="173" t="s">
        <v>97</v>
      </c>
      <c r="D26" s="174"/>
      <c r="E26" s="174"/>
      <c r="F26" s="174"/>
      <c r="G26" s="174"/>
      <c r="H26" s="77"/>
      <c r="I26" s="72"/>
      <c r="J26" s="73"/>
      <c r="K26" s="69"/>
      <c r="L26" s="2"/>
    </row>
    <row r="27" spans="1:13" ht="14.25" customHeight="1">
      <c r="A27" s="69"/>
      <c r="B27" s="172" t="s">
        <v>19</v>
      </c>
      <c r="C27" s="188" t="s">
        <v>112</v>
      </c>
      <c r="D27" s="188"/>
      <c r="E27" s="188"/>
      <c r="F27" s="188"/>
      <c r="G27" s="188"/>
      <c r="H27" s="77"/>
      <c r="I27" s="72"/>
      <c r="J27" s="73"/>
      <c r="K27" s="69"/>
      <c r="L27" s="2"/>
    </row>
    <row r="28" spans="1:13" ht="14.25" customHeight="1">
      <c r="A28" s="69"/>
      <c r="B28" s="172"/>
      <c r="C28" s="188" t="s">
        <v>113</v>
      </c>
      <c r="D28" s="188"/>
      <c r="E28" s="188"/>
      <c r="F28" s="188"/>
      <c r="G28" s="188"/>
      <c r="H28" s="77"/>
      <c r="I28" s="72"/>
      <c r="J28" s="73"/>
      <c r="K28" s="69"/>
      <c r="L28" s="2"/>
    </row>
    <row r="29" spans="1:13" ht="14.25" customHeight="1">
      <c r="A29" s="69"/>
      <c r="B29" s="172"/>
      <c r="C29" s="188" t="s">
        <v>114</v>
      </c>
      <c r="D29" s="188"/>
      <c r="E29" s="188"/>
      <c r="F29" s="188"/>
      <c r="G29" s="188"/>
      <c r="H29" s="77"/>
      <c r="I29" s="72"/>
      <c r="J29" s="73"/>
      <c r="K29" s="69"/>
      <c r="L29" s="2"/>
    </row>
    <row r="30" spans="1:13" ht="14.25" customHeight="1">
      <c r="A30" s="69"/>
      <c r="B30" s="172"/>
      <c r="C30" s="188" t="s">
        <v>111</v>
      </c>
      <c r="D30" s="188"/>
      <c r="E30" s="188"/>
      <c r="F30" s="188"/>
      <c r="G30" s="188"/>
      <c r="H30" s="77"/>
      <c r="I30" s="72"/>
      <c r="J30" s="73"/>
      <c r="K30" s="69"/>
      <c r="L30" s="2"/>
    </row>
    <row r="31" spans="1:13" ht="6" customHeight="1">
      <c r="A31" s="69"/>
      <c r="B31" s="192"/>
      <c r="C31" s="192"/>
      <c r="D31" s="192"/>
      <c r="E31" s="192"/>
      <c r="F31" s="192"/>
      <c r="G31" s="192"/>
      <c r="H31" s="77"/>
      <c r="I31" s="72"/>
      <c r="J31" s="73"/>
      <c r="K31" s="69"/>
      <c r="L31" s="2"/>
    </row>
    <row r="32" spans="1:13" ht="161.25" customHeight="1">
      <c r="A32" s="2"/>
      <c r="B32" s="189" t="s">
        <v>124</v>
      </c>
      <c r="C32" s="189"/>
      <c r="D32" s="189"/>
      <c r="E32" s="189"/>
      <c r="F32" s="189"/>
      <c r="G32" s="189"/>
      <c r="H32" s="76"/>
      <c r="I32" s="76"/>
      <c r="J32" s="2"/>
      <c r="K32" s="2"/>
      <c r="L32" s="2"/>
    </row>
    <row r="33" spans="1:12" ht="46.5" customHeight="1">
      <c r="A33" s="2"/>
      <c r="B33" s="175" t="s">
        <v>115</v>
      </c>
      <c r="C33" s="193" t="s">
        <v>118</v>
      </c>
      <c r="D33" s="193"/>
      <c r="E33" s="193"/>
      <c r="F33" s="193"/>
      <c r="G33" s="193"/>
      <c r="H33" s="2"/>
      <c r="I33" s="2"/>
      <c r="J33" s="2"/>
      <c r="K33" s="2"/>
      <c r="L33" s="2"/>
    </row>
    <row r="34" spans="1:12" ht="30" customHeight="1">
      <c r="A34" s="2"/>
      <c r="B34" s="190" t="s">
        <v>89</v>
      </c>
      <c r="C34" s="191"/>
      <c r="D34" s="191"/>
      <c r="E34" s="191"/>
      <c r="F34" s="191"/>
      <c r="G34" s="191"/>
      <c r="H34" s="74"/>
      <c r="I34" s="74"/>
      <c r="J34" s="2"/>
      <c r="K34" s="2"/>
      <c r="L34" s="2"/>
    </row>
    <row r="35" spans="1:12" ht="11.25" customHeight="1">
      <c r="A35" s="2"/>
      <c r="B35" s="2"/>
      <c r="C35" s="2"/>
      <c r="D35" s="2"/>
      <c r="E35" s="2"/>
      <c r="F35" s="2"/>
      <c r="G35" s="2"/>
      <c r="H35" s="2"/>
      <c r="I35" s="2"/>
      <c r="J35" s="2"/>
      <c r="K35" s="2"/>
      <c r="L35" s="2"/>
    </row>
    <row r="36" spans="1:12" ht="13.5" customHeight="1"/>
    <row r="37" spans="1:12" ht="13.5" hidden="1" customHeight="1">
      <c r="A37" t="s">
        <v>24</v>
      </c>
      <c r="B37">
        <v>1</v>
      </c>
      <c r="C37" t="s">
        <v>90</v>
      </c>
      <c r="D37">
        <f>IF(E4="中学",1500,IF(E4="高校",2000,IF(E4="小学",1000,3000)))</f>
        <v>3000</v>
      </c>
    </row>
    <row r="38" spans="1:12" hidden="1">
      <c r="A38" t="s">
        <v>25</v>
      </c>
      <c r="B38">
        <v>2</v>
      </c>
      <c r="C38" t="s">
        <v>106</v>
      </c>
    </row>
    <row r="39" spans="1:12" hidden="1">
      <c r="A39" t="s">
        <v>26</v>
      </c>
      <c r="B39">
        <v>3</v>
      </c>
      <c r="C39" t="s">
        <v>107</v>
      </c>
    </row>
    <row r="40" spans="1:12" hidden="1">
      <c r="A40" t="s">
        <v>27</v>
      </c>
      <c r="B40">
        <v>4</v>
      </c>
      <c r="C40" t="s">
        <v>91</v>
      </c>
    </row>
    <row r="41" spans="1:12" hidden="1">
      <c r="A41" t="s">
        <v>28</v>
      </c>
      <c r="B41">
        <v>5</v>
      </c>
    </row>
    <row r="42" spans="1:12" hidden="1">
      <c r="A42" t="s">
        <v>29</v>
      </c>
      <c r="B42">
        <v>6</v>
      </c>
    </row>
    <row r="43" spans="1:12" hidden="1">
      <c r="A43" t="s">
        <v>30</v>
      </c>
      <c r="B43">
        <v>7</v>
      </c>
    </row>
    <row r="44" spans="1:12" hidden="1">
      <c r="A44" t="s">
        <v>31</v>
      </c>
      <c r="B44">
        <v>8</v>
      </c>
    </row>
    <row r="45" spans="1:12" hidden="1">
      <c r="A45" t="s">
        <v>32</v>
      </c>
      <c r="B45">
        <v>9</v>
      </c>
    </row>
    <row r="46" spans="1:12" hidden="1">
      <c r="A46" t="s">
        <v>33</v>
      </c>
      <c r="B46">
        <v>10</v>
      </c>
    </row>
    <row r="47" spans="1:12" hidden="1">
      <c r="A47" t="s">
        <v>34</v>
      </c>
      <c r="B47">
        <v>11</v>
      </c>
    </row>
    <row r="48" spans="1:12" hidden="1">
      <c r="A48" t="s">
        <v>35</v>
      </c>
      <c r="B48">
        <v>12</v>
      </c>
    </row>
    <row r="49" spans="1:2" hidden="1">
      <c r="A49" t="s">
        <v>36</v>
      </c>
      <c r="B49">
        <v>13</v>
      </c>
    </row>
    <row r="50" spans="1:2" hidden="1">
      <c r="A50" t="s">
        <v>37</v>
      </c>
      <c r="B50">
        <v>14</v>
      </c>
    </row>
    <row r="51" spans="1:2" hidden="1">
      <c r="A51" t="s">
        <v>38</v>
      </c>
      <c r="B51">
        <v>15</v>
      </c>
    </row>
    <row r="52" spans="1:2" hidden="1">
      <c r="A52" t="s">
        <v>39</v>
      </c>
      <c r="B52">
        <v>16</v>
      </c>
    </row>
    <row r="53" spans="1:2" hidden="1">
      <c r="A53" t="s">
        <v>40</v>
      </c>
      <c r="B53">
        <v>17</v>
      </c>
    </row>
    <row r="54" spans="1:2" hidden="1">
      <c r="A54" t="s">
        <v>41</v>
      </c>
      <c r="B54">
        <v>18</v>
      </c>
    </row>
    <row r="55" spans="1:2" hidden="1">
      <c r="A55" t="s">
        <v>42</v>
      </c>
      <c r="B55">
        <v>19</v>
      </c>
    </row>
    <row r="56" spans="1:2" hidden="1">
      <c r="A56" t="s">
        <v>43</v>
      </c>
      <c r="B56">
        <v>20</v>
      </c>
    </row>
    <row r="57" spans="1:2" hidden="1">
      <c r="A57" t="s">
        <v>44</v>
      </c>
      <c r="B57">
        <v>21</v>
      </c>
    </row>
    <row r="58" spans="1:2" hidden="1">
      <c r="A58" t="s">
        <v>45</v>
      </c>
      <c r="B58">
        <v>22</v>
      </c>
    </row>
    <row r="59" spans="1:2" hidden="1">
      <c r="A59" t="s">
        <v>46</v>
      </c>
      <c r="B59">
        <v>23</v>
      </c>
    </row>
    <row r="60" spans="1:2" hidden="1">
      <c r="A60" t="s">
        <v>47</v>
      </c>
      <c r="B60">
        <v>24</v>
      </c>
    </row>
    <row r="61" spans="1:2" hidden="1">
      <c r="A61" t="s">
        <v>48</v>
      </c>
      <c r="B61">
        <v>25</v>
      </c>
    </row>
    <row r="62" spans="1:2" hidden="1">
      <c r="A62" t="s">
        <v>49</v>
      </c>
      <c r="B62">
        <v>26</v>
      </c>
    </row>
    <row r="63" spans="1:2" hidden="1">
      <c r="A63" t="s">
        <v>50</v>
      </c>
      <c r="B63">
        <v>27</v>
      </c>
    </row>
    <row r="64" spans="1:2" hidden="1">
      <c r="A64" t="s">
        <v>51</v>
      </c>
      <c r="B64">
        <v>28</v>
      </c>
    </row>
    <row r="65" spans="1:2" hidden="1">
      <c r="A65" t="s">
        <v>52</v>
      </c>
      <c r="B65">
        <v>29</v>
      </c>
    </row>
    <row r="66" spans="1:2" hidden="1">
      <c r="A66" t="s">
        <v>53</v>
      </c>
      <c r="B66">
        <v>30</v>
      </c>
    </row>
    <row r="67" spans="1:2" hidden="1">
      <c r="A67" t="s">
        <v>54</v>
      </c>
      <c r="B67">
        <v>31</v>
      </c>
    </row>
    <row r="68" spans="1:2" hidden="1">
      <c r="A68" t="s">
        <v>55</v>
      </c>
      <c r="B68">
        <v>32</v>
      </c>
    </row>
    <row r="69" spans="1:2" hidden="1">
      <c r="A69" t="s">
        <v>56</v>
      </c>
      <c r="B69">
        <v>33</v>
      </c>
    </row>
    <row r="70" spans="1:2" hidden="1">
      <c r="A70" t="s">
        <v>57</v>
      </c>
      <c r="B70">
        <v>34</v>
      </c>
    </row>
    <row r="71" spans="1:2" hidden="1">
      <c r="A71" t="s">
        <v>58</v>
      </c>
      <c r="B71">
        <v>35</v>
      </c>
    </row>
    <row r="72" spans="1:2" hidden="1">
      <c r="A72" t="s">
        <v>59</v>
      </c>
      <c r="B72">
        <v>36</v>
      </c>
    </row>
    <row r="73" spans="1:2" hidden="1">
      <c r="A73" t="s">
        <v>60</v>
      </c>
      <c r="B73">
        <v>37</v>
      </c>
    </row>
    <row r="74" spans="1:2" hidden="1">
      <c r="A74" t="s">
        <v>61</v>
      </c>
      <c r="B74">
        <v>38</v>
      </c>
    </row>
    <row r="75" spans="1:2" hidden="1">
      <c r="A75" t="s">
        <v>62</v>
      </c>
      <c r="B75">
        <v>39</v>
      </c>
    </row>
    <row r="76" spans="1:2" hidden="1">
      <c r="A76" t="s">
        <v>63</v>
      </c>
      <c r="B76">
        <v>40</v>
      </c>
    </row>
    <row r="77" spans="1:2" hidden="1">
      <c r="A77" t="s">
        <v>64</v>
      </c>
      <c r="B77">
        <v>41</v>
      </c>
    </row>
    <row r="78" spans="1:2" hidden="1">
      <c r="A78" t="s">
        <v>65</v>
      </c>
      <c r="B78">
        <v>42</v>
      </c>
    </row>
    <row r="79" spans="1:2" hidden="1">
      <c r="A79" t="s">
        <v>66</v>
      </c>
      <c r="B79">
        <v>43</v>
      </c>
    </row>
    <row r="80" spans="1:2" hidden="1">
      <c r="A80" t="s">
        <v>67</v>
      </c>
      <c r="B80">
        <v>44</v>
      </c>
    </row>
    <row r="81" spans="1:2" hidden="1">
      <c r="A81" t="s">
        <v>68</v>
      </c>
      <c r="B81">
        <v>45</v>
      </c>
    </row>
    <row r="82" spans="1:2" ht="12.75" hidden="1" customHeight="1">
      <c r="A82" t="s">
        <v>69</v>
      </c>
      <c r="B82">
        <v>46</v>
      </c>
    </row>
    <row r="83" spans="1:2" ht="7.5" hidden="1" customHeight="1">
      <c r="A83" t="s">
        <v>70</v>
      </c>
      <c r="B83">
        <v>47</v>
      </c>
    </row>
  </sheetData>
  <sheetProtection algorithmName="SHA-512" hashValue="BqHrLckXoRg1EFmt/e1wPXn/88qMMbevETGB3Y2YIYiJHRHdr/3V8DKxPMBMETc/n0LuUK9XKpuRLvT5EoayHg==" saltValue="Q0xEecLHsASLPtrI5HbSOg==" spinCount="100000" sheet="1" selectLockedCells="1"/>
  <mergeCells count="17">
    <mergeCell ref="C30:G30"/>
    <mergeCell ref="B32:G32"/>
    <mergeCell ref="B34:G34"/>
    <mergeCell ref="B31:G31"/>
    <mergeCell ref="C27:G27"/>
    <mergeCell ref="C29:G29"/>
    <mergeCell ref="C28:G28"/>
    <mergeCell ref="C33:G33"/>
    <mergeCell ref="B1:G1"/>
    <mergeCell ref="E13:F13"/>
    <mergeCell ref="E17:F17"/>
    <mergeCell ref="E19:F19"/>
    <mergeCell ref="E10:F10"/>
    <mergeCell ref="B5:G5"/>
    <mergeCell ref="E3:F3"/>
    <mergeCell ref="C6:F6"/>
    <mergeCell ref="E4:F4"/>
  </mergeCells>
  <phoneticPr fontId="3"/>
  <dataValidations xWindow="397" yWindow="124" count="4">
    <dataValidation imeMode="on" allowBlank="1" showInputMessage="1" showErrorMessage="1" sqref="C10:C11 C6:C8 E10:E11" xr:uid="{00000000-0002-0000-0000-000000000000}"/>
    <dataValidation imeMode="on" allowBlank="1" error="▼をクリックしリストから選択してください。" sqref="C3" xr:uid="{00000000-0002-0000-0000-000001000000}"/>
    <dataValidation type="list" imeMode="on" showErrorMessage="1" error="▼をクリックしてリストから選択してください" prompt="▼をクリックして_x000a_選択してください" sqref="E3:F3" xr:uid="{00000000-0002-0000-0000-000002000000}">
      <formula1>$A$37:$A$83</formula1>
    </dataValidation>
    <dataValidation type="list" imeMode="on" showErrorMessage="1" error="▼をクリックしてリストから選択してください" prompt="▼をクリックして_x000a_選択してください" sqref="E4:F4" xr:uid="{00000000-0002-0000-0000-000003000000}">
      <formula1>$C$36:$C$40</formula1>
    </dataValidation>
  </dataValidations>
  <pageMargins left="0.47244094488188981" right="0.23622047244094491" top="0.59055118110236227" bottom="0.59055118110236227" header="0.51181102362204722" footer="0.51181102362204722"/>
  <pageSetup paperSize="9" scale="12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1"/>
  <sheetViews>
    <sheetView showGridLines="0" zoomScaleNormal="100" workbookViewId="0">
      <selection activeCell="G7" sqref="G7"/>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9.125" style="14" hidden="1" customWidth="1"/>
    <col min="14" max="14" width="9" style="14" hidden="1" customWidth="1"/>
    <col min="15" max="15" width="10" style="14" customWidth="1"/>
    <col min="16" max="16384" width="9" style="14"/>
  </cols>
  <sheetData>
    <row r="1" spans="1:15" ht="14.25" customHeight="1">
      <c r="A1" s="208" t="s">
        <v>125</v>
      </c>
      <c r="B1" s="209"/>
      <c r="C1" s="212" t="s">
        <v>126</v>
      </c>
      <c r="D1" s="213"/>
      <c r="E1" s="213"/>
      <c r="F1" s="213"/>
      <c r="G1" s="213"/>
    </row>
    <row r="2" spans="1:15" ht="14.25" customHeight="1" thickBot="1">
      <c r="A2" s="210"/>
      <c r="B2" s="211"/>
      <c r="C2" s="205" t="str">
        <f>"所属名："&amp;所属データ!$C$3</f>
        <v>所属名：</v>
      </c>
      <c r="D2" s="206"/>
      <c r="E2" s="206"/>
      <c r="F2" s="206"/>
      <c r="G2" s="78" t="str">
        <f>"監　督　名：  "&amp;所属データ!$C$10</f>
        <v xml:space="preserve">監　督　名：  </v>
      </c>
      <c r="J2" s="78" t="str">
        <f>"携帯：  "&amp;所属データ!$C$13</f>
        <v xml:space="preserve">携帯：  </v>
      </c>
    </row>
    <row r="3" spans="1:15" ht="14.25" customHeight="1">
      <c r="A3" s="116"/>
      <c r="B3" s="116"/>
      <c r="C3" s="206" t="str">
        <f>"住所："&amp;所属データ!$C$6</f>
        <v>住所：</v>
      </c>
      <c r="D3" s="206"/>
      <c r="E3" s="206"/>
      <c r="F3" s="206"/>
      <c r="G3" s="26" t="str">
        <f>"連絡責任者："&amp;所属データ!$E$10</f>
        <v>連絡責任者：</v>
      </c>
      <c r="J3" s="78" t="str">
        <f>"携帯：  "&amp;所属データ!$E$13</f>
        <v xml:space="preserve">携帯：  </v>
      </c>
    </row>
    <row r="4" spans="1:15" ht="14.25" customHeight="1" thickBot="1">
      <c r="A4" s="89"/>
      <c r="B4" s="89"/>
      <c r="C4" s="207" t="str">
        <f>"〒："&amp;所属データ!$C$7&amp;" Tel："&amp;所属データ!$C$8</f>
        <v>〒： Tel：</v>
      </c>
      <c r="D4" s="207"/>
      <c r="E4" s="207"/>
      <c r="F4" s="207"/>
      <c r="G4" s="111"/>
      <c r="H4" s="62"/>
      <c r="I4" s="62"/>
      <c r="J4" s="62"/>
      <c r="K4" s="62"/>
      <c r="L4" s="62"/>
      <c r="M4" s="14" t="s">
        <v>77</v>
      </c>
      <c r="N4" s="17"/>
    </row>
    <row r="5" spans="1:15" ht="32.25" customHeight="1">
      <c r="A5" s="195" t="s">
        <v>5</v>
      </c>
      <c r="B5" s="197" t="s">
        <v>78</v>
      </c>
      <c r="C5" s="23" t="s">
        <v>4</v>
      </c>
      <c r="D5" s="171" t="s">
        <v>109</v>
      </c>
      <c r="E5" s="91" t="s">
        <v>73</v>
      </c>
      <c r="F5" s="104" t="s">
        <v>76</v>
      </c>
      <c r="G5" s="199" t="s">
        <v>23</v>
      </c>
      <c r="H5" s="200"/>
      <c r="I5" s="201" t="s">
        <v>122</v>
      </c>
      <c r="J5" s="202"/>
      <c r="K5" s="203"/>
      <c r="L5" s="129"/>
      <c r="M5" s="14" t="s">
        <v>20</v>
      </c>
      <c r="N5" s="18"/>
    </row>
    <row r="6" spans="1:15" ht="27.75" customHeight="1" thickBot="1">
      <c r="A6" s="196"/>
      <c r="B6" s="198"/>
      <c r="C6" s="29" t="s">
        <v>6</v>
      </c>
      <c r="D6" s="29" t="s">
        <v>6</v>
      </c>
      <c r="E6" s="92" t="s">
        <v>75</v>
      </c>
      <c r="F6" s="105" t="s">
        <v>121</v>
      </c>
      <c r="G6" s="94" t="s">
        <v>8</v>
      </c>
      <c r="H6" s="98" t="s">
        <v>9</v>
      </c>
      <c r="I6" s="140" t="s">
        <v>101</v>
      </c>
      <c r="J6" s="141" t="s">
        <v>102</v>
      </c>
      <c r="K6" s="139" t="s">
        <v>103</v>
      </c>
      <c r="L6" s="130"/>
      <c r="M6" s="21">
        <f>COUNTA(C7:C51)</f>
        <v>0</v>
      </c>
    </row>
    <row r="7" spans="1:15" ht="14.25" customHeight="1">
      <c r="A7" s="54">
        <v>1</v>
      </c>
      <c r="B7" s="22"/>
      <c r="C7" s="126"/>
      <c r="D7" s="126"/>
      <c r="E7" s="87"/>
      <c r="F7" s="44"/>
      <c r="G7" s="24"/>
      <c r="H7" s="102"/>
      <c r="I7" s="149"/>
      <c r="J7" s="150"/>
      <c r="K7" s="151"/>
      <c r="L7" s="131"/>
      <c r="M7" s="14">
        <f>IF(C7="",0,所属データ!$A$20)</f>
        <v>0</v>
      </c>
      <c r="N7" s="14">
        <f>IF(C7="",0,所属データ!$C$3)</f>
        <v>0</v>
      </c>
      <c r="O7" s="27"/>
    </row>
    <row r="8" spans="1:15" ht="14.25" customHeight="1">
      <c r="A8" s="55">
        <v>2</v>
      </c>
      <c r="B8" s="22"/>
      <c r="C8" s="126"/>
      <c r="D8" s="43"/>
      <c r="E8" s="87"/>
      <c r="F8" s="44"/>
      <c r="G8" s="24"/>
      <c r="H8" s="102"/>
      <c r="I8" s="152"/>
      <c r="J8" s="153"/>
      <c r="K8" s="154"/>
      <c r="L8" s="131"/>
      <c r="M8" s="14">
        <f>IF(C8="",0,所属データ!$A$20)</f>
        <v>0</v>
      </c>
      <c r="N8" s="14">
        <f>IF(C8="",0,所属データ!$C$3)</f>
        <v>0</v>
      </c>
    </row>
    <row r="9" spans="1:15" ht="14.25" customHeight="1">
      <c r="A9" s="55">
        <v>3</v>
      </c>
      <c r="B9" s="22"/>
      <c r="C9" s="43"/>
      <c r="D9" s="43"/>
      <c r="E9" s="87"/>
      <c r="F9" s="44"/>
      <c r="G9" s="24"/>
      <c r="H9" s="102"/>
      <c r="I9" s="152"/>
      <c r="J9" s="153"/>
      <c r="K9" s="154"/>
      <c r="L9" s="131"/>
      <c r="M9" s="14">
        <f>IF(C9="",0,所属データ!$A$20)</f>
        <v>0</v>
      </c>
      <c r="N9" s="14">
        <f>IF(C9="",0,所属データ!$C$3)</f>
        <v>0</v>
      </c>
      <c r="O9" s="27"/>
    </row>
    <row r="10" spans="1:15" ht="14.25" customHeight="1">
      <c r="A10" s="55">
        <v>4</v>
      </c>
      <c r="B10" s="22"/>
      <c r="C10" s="43"/>
      <c r="D10" s="43"/>
      <c r="E10" s="87"/>
      <c r="F10" s="44"/>
      <c r="G10" s="24"/>
      <c r="H10" s="102"/>
      <c r="I10" s="152"/>
      <c r="J10" s="153"/>
      <c r="K10" s="154"/>
      <c r="L10" s="131"/>
      <c r="M10" s="14">
        <f>IF(C10="",0,所属データ!$A$20)</f>
        <v>0</v>
      </c>
      <c r="N10" s="14">
        <f>IF(C10="",0,所属データ!$C$3)</f>
        <v>0</v>
      </c>
      <c r="O10" s="27"/>
    </row>
    <row r="11" spans="1:15" ht="14.25" customHeight="1" thickBot="1">
      <c r="A11" s="56">
        <v>5</v>
      </c>
      <c r="B11" s="28"/>
      <c r="C11" s="45"/>
      <c r="D11" s="45"/>
      <c r="E11" s="88"/>
      <c r="F11" s="46"/>
      <c r="G11" s="25"/>
      <c r="H11" s="103"/>
      <c r="I11" s="155"/>
      <c r="J11" s="156"/>
      <c r="K11" s="157"/>
      <c r="L11" s="131"/>
      <c r="M11" s="14">
        <f>IF(C11="",0,所属データ!$A$20)</f>
        <v>0</v>
      </c>
      <c r="N11" s="14">
        <f>IF(C11="",0,所属データ!$C$3)</f>
        <v>0</v>
      </c>
      <c r="O11" s="27"/>
    </row>
    <row r="12" spans="1:15" ht="14.25" customHeight="1">
      <c r="A12" s="54">
        <v>6</v>
      </c>
      <c r="B12" s="22"/>
      <c r="C12" s="43"/>
      <c r="D12" s="43"/>
      <c r="E12" s="87"/>
      <c r="F12" s="44"/>
      <c r="G12" s="24"/>
      <c r="H12" s="102"/>
      <c r="I12" s="149"/>
      <c r="J12" s="150"/>
      <c r="K12" s="151"/>
      <c r="L12" s="131"/>
      <c r="M12" s="14">
        <f>IF(C12="",0,所属データ!$A$20)</f>
        <v>0</v>
      </c>
      <c r="N12" s="14">
        <f>IF(C12="",0,所属データ!$C$3)</f>
        <v>0</v>
      </c>
      <c r="O12" s="27"/>
    </row>
    <row r="13" spans="1:15" ht="14.25" customHeight="1">
      <c r="A13" s="55">
        <v>7</v>
      </c>
      <c r="B13" s="22"/>
      <c r="C13" s="43"/>
      <c r="D13" s="43"/>
      <c r="E13" s="87"/>
      <c r="F13" s="44"/>
      <c r="G13" s="24"/>
      <c r="H13" s="102"/>
      <c r="I13" s="152"/>
      <c r="J13" s="153"/>
      <c r="K13" s="154"/>
      <c r="L13" s="131"/>
      <c r="M13" s="14">
        <f>IF(C13="",0,所属データ!$A$20)</f>
        <v>0</v>
      </c>
      <c r="N13" s="14">
        <f>IF(C13="",0,所属データ!$C$3)</f>
        <v>0</v>
      </c>
      <c r="O13" s="27"/>
    </row>
    <row r="14" spans="1:15" ht="14.25" customHeight="1">
      <c r="A14" s="55">
        <v>8</v>
      </c>
      <c r="B14" s="22"/>
      <c r="C14" s="43"/>
      <c r="D14" s="43"/>
      <c r="E14" s="87"/>
      <c r="F14" s="44"/>
      <c r="G14" s="24"/>
      <c r="H14" s="102"/>
      <c r="I14" s="152"/>
      <c r="J14" s="153"/>
      <c r="K14" s="154"/>
      <c r="L14" s="131"/>
      <c r="M14" s="14">
        <f>IF(C14="",0,所属データ!$A$20)</f>
        <v>0</v>
      </c>
      <c r="N14" s="14">
        <f>IF(C14="",0,所属データ!$C$3)</f>
        <v>0</v>
      </c>
      <c r="O14" s="27"/>
    </row>
    <row r="15" spans="1:15" ht="14.25" customHeight="1">
      <c r="A15" s="55">
        <v>9</v>
      </c>
      <c r="B15" s="22"/>
      <c r="C15" s="43"/>
      <c r="D15" s="43"/>
      <c r="E15" s="87"/>
      <c r="F15" s="44"/>
      <c r="G15" s="24"/>
      <c r="H15" s="102"/>
      <c r="I15" s="152"/>
      <c r="J15" s="153"/>
      <c r="K15" s="154"/>
      <c r="L15" s="131"/>
      <c r="M15" s="14">
        <f>IF(C15="",0,所属データ!$A$20)</f>
        <v>0</v>
      </c>
      <c r="N15" s="14">
        <f>IF(C15="",0,所属データ!$C$3)</f>
        <v>0</v>
      </c>
      <c r="O15" s="27"/>
    </row>
    <row r="16" spans="1:15" ht="14.25" customHeight="1" thickBot="1">
      <c r="A16" s="56">
        <v>10</v>
      </c>
      <c r="B16" s="28"/>
      <c r="C16" s="45"/>
      <c r="D16" s="45"/>
      <c r="E16" s="88"/>
      <c r="F16" s="46"/>
      <c r="G16" s="25"/>
      <c r="H16" s="103"/>
      <c r="I16" s="155"/>
      <c r="J16" s="156"/>
      <c r="K16" s="157"/>
      <c r="L16" s="131"/>
      <c r="M16" s="14">
        <f>IF(C16="",0,所属データ!$A$20)</f>
        <v>0</v>
      </c>
      <c r="N16" s="14">
        <f>IF(C16="",0,所属データ!$C$3)</f>
        <v>0</v>
      </c>
      <c r="O16" s="27"/>
    </row>
    <row r="17" spans="1:15" ht="14.25" customHeight="1">
      <c r="A17" s="54">
        <v>11</v>
      </c>
      <c r="B17" s="22"/>
      <c r="C17" s="43"/>
      <c r="D17" s="43"/>
      <c r="E17" s="87"/>
      <c r="F17" s="44"/>
      <c r="G17" s="24"/>
      <c r="H17" s="79"/>
      <c r="I17" s="149"/>
      <c r="J17" s="150"/>
      <c r="K17" s="151"/>
      <c r="L17" s="131"/>
      <c r="M17" s="14">
        <f>IF(C17="",0,所属データ!$A$20)</f>
        <v>0</v>
      </c>
      <c r="N17" s="14">
        <f>IF(C17="",0,所属データ!$C$3)</f>
        <v>0</v>
      </c>
      <c r="O17" s="27"/>
    </row>
    <row r="18" spans="1:15" ht="14.25" customHeight="1">
      <c r="A18" s="55">
        <v>12</v>
      </c>
      <c r="B18" s="22"/>
      <c r="C18" s="43"/>
      <c r="D18" s="43"/>
      <c r="E18" s="87"/>
      <c r="F18" s="44"/>
      <c r="G18" s="24"/>
      <c r="H18" s="79"/>
      <c r="I18" s="152"/>
      <c r="J18" s="153"/>
      <c r="K18" s="154"/>
      <c r="L18" s="131"/>
      <c r="M18" s="14">
        <f>IF(C18="",0,所属データ!$A$20)</f>
        <v>0</v>
      </c>
      <c r="N18" s="14">
        <f>IF(C18="",0,所属データ!$C$3)</f>
        <v>0</v>
      </c>
      <c r="O18" s="27"/>
    </row>
    <row r="19" spans="1:15" ht="14.25" customHeight="1">
      <c r="A19" s="55">
        <v>13</v>
      </c>
      <c r="B19" s="22"/>
      <c r="C19" s="43"/>
      <c r="D19" s="43"/>
      <c r="E19" s="87"/>
      <c r="F19" s="44"/>
      <c r="G19" s="24"/>
      <c r="H19" s="79"/>
      <c r="I19" s="152"/>
      <c r="J19" s="153"/>
      <c r="K19" s="154"/>
      <c r="L19" s="131"/>
      <c r="M19" s="14">
        <f>IF(C19="",0,所属データ!$A$20)</f>
        <v>0</v>
      </c>
      <c r="N19" s="14">
        <f>IF(C19="",0,所属データ!$C$3)</f>
        <v>0</v>
      </c>
      <c r="O19" s="27"/>
    </row>
    <row r="20" spans="1:15" ht="14.25" customHeight="1">
      <c r="A20" s="55">
        <v>14</v>
      </c>
      <c r="B20" s="22"/>
      <c r="C20" s="43"/>
      <c r="D20" s="43"/>
      <c r="E20" s="87"/>
      <c r="F20" s="44"/>
      <c r="G20" s="24"/>
      <c r="H20" s="79"/>
      <c r="I20" s="152"/>
      <c r="J20" s="153"/>
      <c r="K20" s="154"/>
      <c r="L20" s="131"/>
      <c r="M20" s="14">
        <f>IF(C20="",0,所属データ!$A$20)</f>
        <v>0</v>
      </c>
      <c r="N20" s="14">
        <f>IF(C20="",0,所属データ!$C$3)</f>
        <v>0</v>
      </c>
      <c r="O20" s="27"/>
    </row>
    <row r="21" spans="1:15" ht="14.25" customHeight="1" thickBot="1">
      <c r="A21" s="56">
        <v>15</v>
      </c>
      <c r="B21" s="28"/>
      <c r="C21" s="45"/>
      <c r="D21" s="45"/>
      <c r="E21" s="88"/>
      <c r="F21" s="46"/>
      <c r="G21" s="25"/>
      <c r="H21" s="80"/>
      <c r="I21" s="155"/>
      <c r="J21" s="156"/>
      <c r="K21" s="157"/>
      <c r="L21" s="131"/>
      <c r="M21" s="14">
        <f>IF(C21="",0,所属データ!$A$20)</f>
        <v>0</v>
      </c>
      <c r="N21" s="14">
        <f>IF(C21="",0,所属データ!$C$3)</f>
        <v>0</v>
      </c>
      <c r="O21" s="27"/>
    </row>
    <row r="22" spans="1:15" ht="14.25" customHeight="1">
      <c r="A22" s="54">
        <v>16</v>
      </c>
      <c r="B22" s="22"/>
      <c r="C22" s="43"/>
      <c r="D22" s="43"/>
      <c r="E22" s="87"/>
      <c r="F22" s="44"/>
      <c r="G22" s="24"/>
      <c r="H22" s="79"/>
      <c r="I22" s="149"/>
      <c r="J22" s="150"/>
      <c r="K22" s="151"/>
      <c r="L22" s="131"/>
      <c r="M22" s="14">
        <f>IF(C22="",0,所属データ!$A$20)</f>
        <v>0</v>
      </c>
      <c r="N22" s="14">
        <f>IF(C22="",0,所属データ!$C$3)</f>
        <v>0</v>
      </c>
      <c r="O22" s="27"/>
    </row>
    <row r="23" spans="1:15" ht="14.25" customHeight="1">
      <c r="A23" s="55">
        <v>17</v>
      </c>
      <c r="B23" s="22"/>
      <c r="C23" s="43"/>
      <c r="D23" s="43"/>
      <c r="E23" s="87"/>
      <c r="F23" s="44"/>
      <c r="G23" s="24"/>
      <c r="H23" s="79"/>
      <c r="I23" s="152"/>
      <c r="J23" s="153"/>
      <c r="K23" s="154"/>
      <c r="L23" s="131"/>
      <c r="M23" s="14">
        <f>IF(C23="",0,所属データ!$A$20)</f>
        <v>0</v>
      </c>
      <c r="N23" s="14">
        <f>IF(C23="",0,所属データ!$C$3)</f>
        <v>0</v>
      </c>
      <c r="O23" s="27"/>
    </row>
    <row r="24" spans="1:15" ht="14.25" customHeight="1">
      <c r="A24" s="55">
        <v>18</v>
      </c>
      <c r="B24" s="22"/>
      <c r="C24" s="43"/>
      <c r="D24" s="43"/>
      <c r="E24" s="87"/>
      <c r="F24" s="44"/>
      <c r="G24" s="24"/>
      <c r="H24" s="79"/>
      <c r="I24" s="152"/>
      <c r="J24" s="153"/>
      <c r="K24" s="154"/>
      <c r="L24" s="131"/>
      <c r="M24" s="14">
        <f>IF(C24="",0,所属データ!$A$20)</f>
        <v>0</v>
      </c>
      <c r="N24" s="14">
        <f>IF(C24="",0,所属データ!$C$3)</f>
        <v>0</v>
      </c>
      <c r="O24" s="27"/>
    </row>
    <row r="25" spans="1:15" ht="14.25" customHeight="1">
      <c r="A25" s="55">
        <v>19</v>
      </c>
      <c r="B25" s="22"/>
      <c r="C25" s="43"/>
      <c r="D25" s="43"/>
      <c r="E25" s="87"/>
      <c r="F25" s="44"/>
      <c r="G25" s="24"/>
      <c r="H25" s="79"/>
      <c r="I25" s="152"/>
      <c r="J25" s="153"/>
      <c r="K25" s="154"/>
      <c r="L25" s="131"/>
      <c r="M25" s="14">
        <f>IF(C25="",0,所属データ!$A$20)</f>
        <v>0</v>
      </c>
      <c r="N25" s="14">
        <f>IF(C25="",0,所属データ!$C$3)</f>
        <v>0</v>
      </c>
      <c r="O25" s="27"/>
    </row>
    <row r="26" spans="1:15" ht="14.25" customHeight="1" thickBot="1">
      <c r="A26" s="56">
        <v>20</v>
      </c>
      <c r="B26" s="28"/>
      <c r="C26" s="45"/>
      <c r="D26" s="45"/>
      <c r="E26" s="88"/>
      <c r="F26" s="46"/>
      <c r="G26" s="25"/>
      <c r="H26" s="80"/>
      <c r="I26" s="155"/>
      <c r="J26" s="156"/>
      <c r="K26" s="157"/>
      <c r="L26" s="131"/>
      <c r="M26" s="14">
        <f>IF(C26="",0,所属データ!$A$20)</f>
        <v>0</v>
      </c>
      <c r="N26" s="14">
        <f>IF(C26="",0,所属データ!$C$3)</f>
        <v>0</v>
      </c>
      <c r="O26" s="27"/>
    </row>
    <row r="27" spans="1:15" ht="14.25" customHeight="1">
      <c r="A27" s="54">
        <v>21</v>
      </c>
      <c r="B27" s="22"/>
      <c r="C27" s="43"/>
      <c r="D27" s="43"/>
      <c r="E27" s="87"/>
      <c r="F27" s="44"/>
      <c r="G27" s="24"/>
      <c r="H27" s="79"/>
      <c r="I27" s="149"/>
      <c r="J27" s="150"/>
      <c r="K27" s="151"/>
      <c r="L27" s="131"/>
      <c r="M27" s="14">
        <f>IF(C27="",0,所属データ!$A$20)</f>
        <v>0</v>
      </c>
      <c r="N27" s="14">
        <f>IF(C27="",0,所属データ!$C$3)</f>
        <v>0</v>
      </c>
      <c r="O27" s="27"/>
    </row>
    <row r="28" spans="1:15" ht="14.25" customHeight="1">
      <c r="A28" s="55">
        <v>22</v>
      </c>
      <c r="B28" s="22"/>
      <c r="C28" s="43"/>
      <c r="D28" s="43"/>
      <c r="E28" s="87"/>
      <c r="F28" s="44"/>
      <c r="G28" s="24"/>
      <c r="H28" s="79"/>
      <c r="I28" s="152"/>
      <c r="J28" s="153"/>
      <c r="K28" s="154"/>
      <c r="L28" s="131"/>
      <c r="M28" s="14">
        <f>IF(C28="",0,所属データ!$A$20)</f>
        <v>0</v>
      </c>
      <c r="N28" s="14">
        <f>IF(C28="",0,所属データ!$C$3)</f>
        <v>0</v>
      </c>
      <c r="O28" s="27"/>
    </row>
    <row r="29" spans="1:15" ht="14.25" customHeight="1">
      <c r="A29" s="55">
        <v>23</v>
      </c>
      <c r="B29" s="22"/>
      <c r="C29" s="43"/>
      <c r="D29" s="43"/>
      <c r="E29" s="87"/>
      <c r="F29" s="44"/>
      <c r="G29" s="24"/>
      <c r="H29" s="79"/>
      <c r="I29" s="152"/>
      <c r="J29" s="153"/>
      <c r="K29" s="154"/>
      <c r="L29" s="131"/>
      <c r="M29" s="14">
        <f>IF(C29="",0,所属データ!$A$20)</f>
        <v>0</v>
      </c>
      <c r="N29" s="14">
        <f>IF(C29="",0,所属データ!$C$3)</f>
        <v>0</v>
      </c>
      <c r="O29" s="27"/>
    </row>
    <row r="30" spans="1:15" ht="14.25" customHeight="1">
      <c r="A30" s="55">
        <v>24</v>
      </c>
      <c r="B30" s="22"/>
      <c r="C30" s="43"/>
      <c r="D30" s="43"/>
      <c r="E30" s="87"/>
      <c r="F30" s="44"/>
      <c r="G30" s="24"/>
      <c r="H30" s="79"/>
      <c r="I30" s="152"/>
      <c r="J30" s="153"/>
      <c r="K30" s="154"/>
      <c r="L30" s="131"/>
      <c r="M30" s="14">
        <f>IF(C30="",0,所属データ!$A$20)</f>
        <v>0</v>
      </c>
      <c r="N30" s="14">
        <f>IF(C30="",0,所属データ!$C$3)</f>
        <v>0</v>
      </c>
      <c r="O30" s="27"/>
    </row>
    <row r="31" spans="1:15" ht="14.25" customHeight="1" thickBot="1">
      <c r="A31" s="56">
        <v>25</v>
      </c>
      <c r="B31" s="28"/>
      <c r="C31" s="45"/>
      <c r="D31" s="45"/>
      <c r="E31" s="88"/>
      <c r="F31" s="46"/>
      <c r="G31" s="25"/>
      <c r="H31" s="80"/>
      <c r="I31" s="155"/>
      <c r="J31" s="156"/>
      <c r="K31" s="157"/>
      <c r="L31" s="131"/>
      <c r="M31" s="14">
        <f>IF(C31="",0,所属データ!$A$20)</f>
        <v>0</v>
      </c>
      <c r="N31" s="14">
        <f>IF(C31="",0,所属データ!$C$3)</f>
        <v>0</v>
      </c>
      <c r="O31" s="27"/>
    </row>
    <row r="32" spans="1:15" ht="14.25" customHeight="1">
      <c r="A32" s="54">
        <v>26</v>
      </c>
      <c r="B32" s="22"/>
      <c r="C32" s="43"/>
      <c r="D32" s="43"/>
      <c r="E32" s="87"/>
      <c r="F32" s="44"/>
      <c r="G32" s="24"/>
      <c r="H32" s="79"/>
      <c r="I32" s="149"/>
      <c r="J32" s="150"/>
      <c r="K32" s="151"/>
      <c r="L32" s="131"/>
      <c r="M32" s="14">
        <f>IF(C32="",0,所属データ!$A$20)</f>
        <v>0</v>
      </c>
      <c r="N32" s="14">
        <f>IF(C32="",0,所属データ!$C$3)</f>
        <v>0</v>
      </c>
      <c r="O32" s="27"/>
    </row>
    <row r="33" spans="1:15" ht="14.25" customHeight="1">
      <c r="A33" s="55">
        <v>27</v>
      </c>
      <c r="B33" s="22"/>
      <c r="C33" s="43"/>
      <c r="D33" s="43"/>
      <c r="E33" s="87"/>
      <c r="F33" s="44"/>
      <c r="G33" s="24"/>
      <c r="H33" s="79"/>
      <c r="I33" s="152"/>
      <c r="J33" s="153"/>
      <c r="K33" s="154"/>
      <c r="L33" s="131"/>
      <c r="M33" s="14">
        <f>IF(C33="",0,所属データ!$A$20)</f>
        <v>0</v>
      </c>
      <c r="N33" s="14">
        <f>IF(C33="",0,所属データ!$C$3)</f>
        <v>0</v>
      </c>
      <c r="O33" s="27"/>
    </row>
    <row r="34" spans="1:15" ht="14.25" customHeight="1">
      <c r="A34" s="55">
        <v>28</v>
      </c>
      <c r="B34" s="22"/>
      <c r="C34" s="43"/>
      <c r="D34" s="43"/>
      <c r="E34" s="87"/>
      <c r="F34" s="44"/>
      <c r="G34" s="24"/>
      <c r="H34" s="79"/>
      <c r="I34" s="152"/>
      <c r="J34" s="153"/>
      <c r="K34" s="154"/>
      <c r="L34" s="131"/>
      <c r="M34" s="14">
        <f>IF(C34="",0,所属データ!$A$20)</f>
        <v>0</v>
      </c>
      <c r="N34" s="14">
        <f>IF(C34="",0,所属データ!$C$3)</f>
        <v>0</v>
      </c>
      <c r="O34" s="27"/>
    </row>
    <row r="35" spans="1:15" ht="14.25" customHeight="1">
      <c r="A35" s="55">
        <v>29</v>
      </c>
      <c r="B35" s="22"/>
      <c r="C35" s="43"/>
      <c r="D35" s="43"/>
      <c r="E35" s="87"/>
      <c r="F35" s="44"/>
      <c r="G35" s="24"/>
      <c r="H35" s="79"/>
      <c r="I35" s="152"/>
      <c r="J35" s="153"/>
      <c r="K35" s="154"/>
      <c r="L35" s="131"/>
      <c r="M35" s="14">
        <f>IF(C35="",0,所属データ!$A$20)</f>
        <v>0</v>
      </c>
      <c r="N35" s="14">
        <f>IF(C35="",0,所属データ!$C$3)</f>
        <v>0</v>
      </c>
      <c r="O35" s="27"/>
    </row>
    <row r="36" spans="1:15" ht="14.25" customHeight="1" thickBot="1">
      <c r="A36" s="56">
        <v>30</v>
      </c>
      <c r="B36" s="28"/>
      <c r="C36" s="45"/>
      <c r="D36" s="45"/>
      <c r="E36" s="88"/>
      <c r="F36" s="46"/>
      <c r="G36" s="25"/>
      <c r="H36" s="80"/>
      <c r="I36" s="155"/>
      <c r="J36" s="156"/>
      <c r="K36" s="157"/>
      <c r="L36" s="131"/>
      <c r="M36" s="14">
        <f>IF(C36="",0,所属データ!$A$20)</f>
        <v>0</v>
      </c>
      <c r="N36" s="14">
        <f>IF(C36="",0,所属データ!$C$3)</f>
        <v>0</v>
      </c>
      <c r="O36" s="27"/>
    </row>
    <row r="37" spans="1:15" ht="14.25" customHeight="1">
      <c r="A37" s="54">
        <v>31</v>
      </c>
      <c r="B37" s="22"/>
      <c r="C37" s="43"/>
      <c r="D37" s="43"/>
      <c r="E37" s="87"/>
      <c r="F37" s="44"/>
      <c r="G37" s="24"/>
      <c r="H37" s="79"/>
      <c r="I37" s="149"/>
      <c r="J37" s="150"/>
      <c r="K37" s="151"/>
      <c r="L37" s="131"/>
      <c r="M37" s="14">
        <f>IF(C37="",0,所属データ!$A$20)</f>
        <v>0</v>
      </c>
      <c r="N37" s="14">
        <f>IF(C37="",0,所属データ!$C$3)</f>
        <v>0</v>
      </c>
      <c r="O37" s="27"/>
    </row>
    <row r="38" spans="1:15" ht="14.25" customHeight="1">
      <c r="A38" s="55">
        <v>32</v>
      </c>
      <c r="B38" s="22"/>
      <c r="C38" s="43"/>
      <c r="D38" s="43"/>
      <c r="E38" s="87"/>
      <c r="F38" s="44"/>
      <c r="G38" s="24"/>
      <c r="H38" s="79"/>
      <c r="I38" s="152"/>
      <c r="J38" s="153"/>
      <c r="K38" s="154"/>
      <c r="L38" s="131"/>
      <c r="M38" s="14">
        <f>IF(C38="",0,所属データ!$A$20)</f>
        <v>0</v>
      </c>
      <c r="N38" s="14">
        <f>IF(C38="",0,所属データ!$C$3)</f>
        <v>0</v>
      </c>
      <c r="O38" s="27"/>
    </row>
    <row r="39" spans="1:15" ht="14.25" customHeight="1">
      <c r="A39" s="55">
        <v>33</v>
      </c>
      <c r="B39" s="22"/>
      <c r="C39" s="43"/>
      <c r="D39" s="43"/>
      <c r="E39" s="87"/>
      <c r="F39" s="44"/>
      <c r="G39" s="24"/>
      <c r="H39" s="79"/>
      <c r="I39" s="152"/>
      <c r="J39" s="153"/>
      <c r="K39" s="154"/>
      <c r="L39" s="131"/>
      <c r="M39" s="14">
        <f>IF(C39="",0,所属データ!$A$20)</f>
        <v>0</v>
      </c>
      <c r="N39" s="14">
        <f>IF(C39="",0,所属データ!$C$3)</f>
        <v>0</v>
      </c>
      <c r="O39" s="27"/>
    </row>
    <row r="40" spans="1:15" ht="14.25" customHeight="1">
      <c r="A40" s="55">
        <v>34</v>
      </c>
      <c r="B40" s="22"/>
      <c r="C40" s="43"/>
      <c r="D40" s="43"/>
      <c r="E40" s="87"/>
      <c r="F40" s="44"/>
      <c r="G40" s="24"/>
      <c r="H40" s="79"/>
      <c r="I40" s="152"/>
      <c r="J40" s="153"/>
      <c r="K40" s="154"/>
      <c r="L40" s="131"/>
      <c r="M40" s="14">
        <f>IF(C40="",0,所属データ!$A$20)</f>
        <v>0</v>
      </c>
      <c r="N40" s="14">
        <f>IF(C40="",0,所属データ!$C$3)</f>
        <v>0</v>
      </c>
      <c r="O40" s="27"/>
    </row>
    <row r="41" spans="1:15" ht="14.25" customHeight="1" thickBot="1">
      <c r="A41" s="56">
        <v>35</v>
      </c>
      <c r="B41" s="28"/>
      <c r="C41" s="45"/>
      <c r="D41" s="45"/>
      <c r="E41" s="88"/>
      <c r="F41" s="46"/>
      <c r="G41" s="25"/>
      <c r="H41" s="80"/>
      <c r="I41" s="155"/>
      <c r="J41" s="156"/>
      <c r="K41" s="157"/>
      <c r="L41" s="131"/>
      <c r="M41" s="14">
        <f>IF(C41="",0,所属データ!$A$20)</f>
        <v>0</v>
      </c>
      <c r="N41" s="14">
        <f>IF(C41="",0,所属データ!$C$3)</f>
        <v>0</v>
      </c>
      <c r="O41" s="27"/>
    </row>
    <row r="42" spans="1:15" ht="14.25" customHeight="1">
      <c r="A42" s="54">
        <v>36</v>
      </c>
      <c r="B42" s="22"/>
      <c r="C42" s="43"/>
      <c r="D42" s="43"/>
      <c r="E42" s="87"/>
      <c r="F42" s="44"/>
      <c r="G42" s="24"/>
      <c r="H42" s="79"/>
      <c r="I42" s="149"/>
      <c r="J42" s="150"/>
      <c r="K42" s="151"/>
      <c r="L42" s="131"/>
      <c r="M42" s="14">
        <f>IF(C42="",0,所属データ!$A$20)</f>
        <v>0</v>
      </c>
      <c r="N42" s="14">
        <f>IF(C42="",0,所属データ!$C$3)</f>
        <v>0</v>
      </c>
      <c r="O42" s="27"/>
    </row>
    <row r="43" spans="1:15" ht="14.25" customHeight="1">
      <c r="A43" s="55">
        <v>37</v>
      </c>
      <c r="B43" s="22"/>
      <c r="C43" s="43"/>
      <c r="D43" s="43"/>
      <c r="E43" s="87"/>
      <c r="F43" s="44"/>
      <c r="G43" s="24"/>
      <c r="H43" s="79"/>
      <c r="I43" s="152"/>
      <c r="J43" s="153"/>
      <c r="K43" s="154"/>
      <c r="L43" s="131"/>
      <c r="M43" s="14">
        <f>IF(C43="",0,所属データ!$A$20)</f>
        <v>0</v>
      </c>
      <c r="N43" s="14">
        <f>IF(C43="",0,所属データ!$C$3)</f>
        <v>0</v>
      </c>
      <c r="O43" s="27"/>
    </row>
    <row r="44" spans="1:15" ht="14.25" customHeight="1">
      <c r="A44" s="55">
        <v>38</v>
      </c>
      <c r="B44" s="22"/>
      <c r="C44" s="43"/>
      <c r="D44" s="43"/>
      <c r="E44" s="87"/>
      <c r="F44" s="44"/>
      <c r="G44" s="24"/>
      <c r="H44" s="79"/>
      <c r="I44" s="152"/>
      <c r="J44" s="153"/>
      <c r="K44" s="154"/>
      <c r="L44" s="131"/>
      <c r="M44" s="14">
        <f>IF(C44="",0,所属データ!$A$20)</f>
        <v>0</v>
      </c>
      <c r="N44" s="14">
        <f>IF(C44="",0,所属データ!$C$3)</f>
        <v>0</v>
      </c>
      <c r="O44" s="27"/>
    </row>
    <row r="45" spans="1:15" ht="14.25" customHeight="1">
      <c r="A45" s="55">
        <v>39</v>
      </c>
      <c r="B45" s="22"/>
      <c r="C45" s="43"/>
      <c r="D45" s="43"/>
      <c r="E45" s="87"/>
      <c r="F45" s="44"/>
      <c r="G45" s="24"/>
      <c r="H45" s="79"/>
      <c r="I45" s="152"/>
      <c r="J45" s="153"/>
      <c r="K45" s="154"/>
      <c r="L45" s="131"/>
      <c r="M45" s="14">
        <f>IF(C45="",0,所属データ!$A$20)</f>
        <v>0</v>
      </c>
      <c r="N45" s="14">
        <f>IF(C45="",0,所属データ!$C$3)</f>
        <v>0</v>
      </c>
      <c r="O45" s="27"/>
    </row>
    <row r="46" spans="1:15" ht="14.25" customHeight="1" thickBot="1">
      <c r="A46" s="56">
        <v>40</v>
      </c>
      <c r="B46" s="28"/>
      <c r="C46" s="45"/>
      <c r="D46" s="45"/>
      <c r="E46" s="88"/>
      <c r="F46" s="46"/>
      <c r="G46" s="25"/>
      <c r="H46" s="80"/>
      <c r="I46" s="155"/>
      <c r="J46" s="156"/>
      <c r="K46" s="157"/>
      <c r="L46" s="131"/>
      <c r="M46" s="14">
        <f>IF(C46="",0,所属データ!$A$20)</f>
        <v>0</v>
      </c>
      <c r="N46" s="14">
        <f>IF(C46="",0,所属データ!$C$3)</f>
        <v>0</v>
      </c>
      <c r="O46" s="27"/>
    </row>
    <row r="47" spans="1:15" ht="14.25" customHeight="1">
      <c r="A47" s="54">
        <v>41</v>
      </c>
      <c r="B47" s="22"/>
      <c r="C47" s="43"/>
      <c r="D47" s="43"/>
      <c r="E47" s="87"/>
      <c r="F47" s="44"/>
      <c r="G47" s="24"/>
      <c r="H47" s="79"/>
      <c r="I47" s="149"/>
      <c r="J47" s="150"/>
      <c r="K47" s="151"/>
      <c r="L47" s="131"/>
      <c r="M47" s="14">
        <f>IF(C47="",0,所属データ!$A$20)</f>
        <v>0</v>
      </c>
      <c r="N47" s="14">
        <f>IF(C47="",0,所属データ!$C$3)</f>
        <v>0</v>
      </c>
      <c r="O47" s="27"/>
    </row>
    <row r="48" spans="1:15" ht="14.25" customHeight="1">
      <c r="A48" s="55">
        <v>42</v>
      </c>
      <c r="B48" s="22"/>
      <c r="C48" s="43"/>
      <c r="D48" s="43"/>
      <c r="E48" s="87"/>
      <c r="F48" s="44"/>
      <c r="G48" s="24"/>
      <c r="H48" s="79"/>
      <c r="I48" s="152"/>
      <c r="J48" s="153"/>
      <c r="K48" s="154"/>
      <c r="L48" s="131"/>
      <c r="M48" s="14">
        <f>IF(C48="",0,所属データ!$A$20)</f>
        <v>0</v>
      </c>
      <c r="N48" s="14">
        <f>IF(C48="",0,所属データ!$C$3)</f>
        <v>0</v>
      </c>
      <c r="O48" s="27"/>
    </row>
    <row r="49" spans="1:15" ht="14.25" customHeight="1">
      <c r="A49" s="55">
        <v>43</v>
      </c>
      <c r="B49" s="22"/>
      <c r="C49" s="43"/>
      <c r="D49" s="43"/>
      <c r="E49" s="87"/>
      <c r="F49" s="44"/>
      <c r="G49" s="24"/>
      <c r="H49" s="79"/>
      <c r="I49" s="152"/>
      <c r="J49" s="153"/>
      <c r="K49" s="154"/>
      <c r="L49" s="131"/>
      <c r="M49" s="14">
        <f>IF(C49="",0,所属データ!$A$20)</f>
        <v>0</v>
      </c>
      <c r="N49" s="14">
        <f>IF(C49="",0,所属データ!$C$3)</f>
        <v>0</v>
      </c>
      <c r="O49" s="27"/>
    </row>
    <row r="50" spans="1:15" ht="14.25" customHeight="1">
      <c r="A50" s="55">
        <v>44</v>
      </c>
      <c r="B50" s="22"/>
      <c r="C50" s="43"/>
      <c r="D50" s="43"/>
      <c r="E50" s="87"/>
      <c r="F50" s="44"/>
      <c r="G50" s="24"/>
      <c r="H50" s="79"/>
      <c r="I50" s="152"/>
      <c r="J50" s="153"/>
      <c r="K50" s="154"/>
      <c r="L50" s="131"/>
      <c r="M50" s="14">
        <f>IF(C50="",0,所属データ!$A$20)</f>
        <v>0</v>
      </c>
      <c r="N50" s="14">
        <f>IF(C50="",0,所属データ!$C$3)</f>
        <v>0</v>
      </c>
      <c r="O50" s="27"/>
    </row>
    <row r="51" spans="1:15" ht="14.25" customHeight="1" thickBot="1">
      <c r="A51" s="56">
        <v>45</v>
      </c>
      <c r="B51" s="28"/>
      <c r="C51" s="45"/>
      <c r="D51" s="45"/>
      <c r="E51" s="88"/>
      <c r="F51" s="46"/>
      <c r="G51" s="25"/>
      <c r="H51" s="80"/>
      <c r="I51" s="155"/>
      <c r="J51" s="156"/>
      <c r="K51" s="157"/>
      <c r="L51" s="131"/>
      <c r="M51" s="14">
        <f>IF(C51="",0,所属データ!$A$20)</f>
        <v>0</v>
      </c>
      <c r="N51" s="14">
        <f>IF(C51="",0,所属データ!$C$3)</f>
        <v>0</v>
      </c>
      <c r="O51" s="27"/>
    </row>
    <row r="52" spans="1:15" ht="48" customHeight="1">
      <c r="A52" s="204" t="s">
        <v>120</v>
      </c>
      <c r="B52" s="204"/>
      <c r="C52" s="204"/>
      <c r="D52" s="204"/>
      <c r="E52" s="204"/>
      <c r="F52" s="204"/>
      <c r="G52" s="204"/>
      <c r="H52" s="204"/>
      <c r="I52" s="204"/>
      <c r="J52" s="204"/>
      <c r="K52" s="204"/>
      <c r="L52" s="204"/>
    </row>
    <row r="53" spans="1:15" ht="34.5" customHeight="1">
      <c r="A53" s="194" t="s">
        <v>127</v>
      </c>
      <c r="B53" s="194"/>
      <c r="C53" s="194"/>
      <c r="D53" s="194"/>
      <c r="E53" s="194"/>
      <c r="F53" s="194"/>
      <c r="G53" s="194"/>
      <c r="H53" s="194"/>
      <c r="I53" s="194"/>
      <c r="J53" s="194"/>
      <c r="K53" s="194"/>
      <c r="L53" s="194"/>
    </row>
    <row r="54" spans="1:15" ht="20.25" customHeight="1"/>
    <row r="55" spans="1:15" hidden="1">
      <c r="B55" s="14" t="s">
        <v>11</v>
      </c>
      <c r="E55" t="s">
        <v>24</v>
      </c>
    </row>
    <row r="56" spans="1:15" hidden="1">
      <c r="B56" s="14" t="s">
        <v>10</v>
      </c>
      <c r="E56" t="s">
        <v>25</v>
      </c>
      <c r="F56" s="21"/>
    </row>
    <row r="57" spans="1:15" hidden="1">
      <c r="B57" s="14" t="s">
        <v>92</v>
      </c>
      <c r="D57" s="16"/>
      <c r="E57" t="s">
        <v>26</v>
      </c>
    </row>
    <row r="58" spans="1:15" hidden="1">
      <c r="B58" s="14" t="s">
        <v>86</v>
      </c>
      <c r="D58" s="16"/>
      <c r="E58" t="s">
        <v>27</v>
      </c>
    </row>
    <row r="59" spans="1:15" hidden="1">
      <c r="B59" s="14" t="s">
        <v>87</v>
      </c>
      <c r="D59" s="16"/>
      <c r="E59" t="s">
        <v>28</v>
      </c>
    </row>
    <row r="60" spans="1:15" hidden="1">
      <c r="B60" s="14" t="s">
        <v>130</v>
      </c>
      <c r="D60" s="16"/>
      <c r="E60" t="s">
        <v>29</v>
      </c>
    </row>
    <row r="61" spans="1:15" hidden="1">
      <c r="D61" s="16"/>
      <c r="E61" t="s">
        <v>30</v>
      </c>
    </row>
    <row r="62" spans="1:15" hidden="1">
      <c r="D62" s="16"/>
      <c r="E62" t="s">
        <v>31</v>
      </c>
    </row>
    <row r="63" spans="1:15" hidden="1">
      <c r="D63" s="16"/>
      <c r="E63" t="s">
        <v>32</v>
      </c>
    </row>
    <row r="64" spans="1:15" hidden="1">
      <c r="D64" s="16"/>
      <c r="E64" t="s">
        <v>33</v>
      </c>
    </row>
    <row r="65" spans="3:5" hidden="1">
      <c r="D65" s="16"/>
      <c r="E65" t="s">
        <v>34</v>
      </c>
    </row>
    <row r="66" spans="3:5" hidden="1">
      <c r="C66" s="16"/>
      <c r="D66" s="16"/>
      <c r="E66" t="s">
        <v>35</v>
      </c>
    </row>
    <row r="67" spans="3:5" hidden="1">
      <c r="E67" t="s">
        <v>36</v>
      </c>
    </row>
    <row r="68" spans="3:5" hidden="1">
      <c r="E68" t="s">
        <v>37</v>
      </c>
    </row>
    <row r="69" spans="3:5" hidden="1">
      <c r="E69" t="s">
        <v>38</v>
      </c>
    </row>
    <row r="70" spans="3:5" hidden="1">
      <c r="E70" t="s">
        <v>39</v>
      </c>
    </row>
    <row r="71" spans="3:5" hidden="1">
      <c r="E71" t="s">
        <v>40</v>
      </c>
    </row>
    <row r="72" spans="3:5" hidden="1">
      <c r="E72" t="s">
        <v>41</v>
      </c>
    </row>
    <row r="73" spans="3:5" hidden="1">
      <c r="E73" t="s">
        <v>42</v>
      </c>
    </row>
    <row r="74" spans="3:5" hidden="1">
      <c r="E74" t="s">
        <v>43</v>
      </c>
    </row>
    <row r="75" spans="3:5" hidden="1">
      <c r="E75" t="s">
        <v>44</v>
      </c>
    </row>
    <row r="76" spans="3:5" hidden="1">
      <c r="E76" t="s">
        <v>45</v>
      </c>
    </row>
    <row r="77" spans="3:5" hidden="1">
      <c r="E77" t="s">
        <v>46</v>
      </c>
    </row>
    <row r="78" spans="3:5" hidden="1">
      <c r="E78" t="s">
        <v>47</v>
      </c>
    </row>
    <row r="79" spans="3:5" hidden="1">
      <c r="E79" t="s">
        <v>48</v>
      </c>
    </row>
    <row r="80" spans="3: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vfp4VOWd2ngA8Re+WOKbY+bHkNhmKkYw8cEdIwB+1ebP1+skHcgq43aWWdtMCHD30zipRBYwkPKaKE6j9c5XRw==" saltValue="7CAlyzQzOrFs71YRjbbNKg==" spinCount="100000" sheet="1" selectLockedCells="1"/>
  <mergeCells count="11">
    <mergeCell ref="C2:F2"/>
    <mergeCell ref="C3:F3"/>
    <mergeCell ref="C4:F4"/>
    <mergeCell ref="A1:B2"/>
    <mergeCell ref="C1:G1"/>
    <mergeCell ref="A53:L53"/>
    <mergeCell ref="A5:A6"/>
    <mergeCell ref="B5:B6"/>
    <mergeCell ref="G5:H5"/>
    <mergeCell ref="I5:K5"/>
    <mergeCell ref="A52:L52"/>
  </mergeCells>
  <phoneticPr fontId="3"/>
  <dataValidations xWindow="600" yWindow="31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100-000000000000}">
      <formula1>OR(AND($B$54&lt;=B7,B7&lt;=$C$54),AND($D$54&lt;=B7,B7&lt;=$E$54),AND($F$54&lt;=B7,B7&lt;=$G$54))</formula1>
    </dataValidation>
    <dataValidation imeMode="off" allowBlank="1" showInputMessage="1" showErrorMessage="1" sqref="F7:F51" xr:uid="{00000000-0002-0000-0100-000001000000}"/>
    <dataValidation imeMode="on" allowBlank="1" showInputMessage="1" showErrorMessage="1" sqref="C7:C51" xr:uid="{00000000-0002-0000-0100-000002000000}"/>
    <dataValidation type="list" imeMode="on" allowBlank="1" showInputMessage="1" showErrorMessage="1" error="▼をクリックしてリストから選択してください。" sqref="E7:E51" xr:uid="{00000000-0002-0000-0100-000003000000}">
      <formula1>$E$55:$E$101</formula1>
    </dataValidation>
    <dataValidation type="whole" allowBlank="1" showInputMessage="1" showErrorMessage="1" prompt="_x000a_" sqref="I8:L51 H7:H51" xr:uid="{00000000-0002-0000-0100-000004000000}">
      <formula1>1</formula1>
      <formula2>600000</formula2>
    </dataValidation>
    <dataValidation type="whole" allowBlank="1" showInputMessage="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_x000a_" prompt="_x000a_" sqref="I7:L7" xr:uid="{00000000-0002-0000-0100-000005000000}">
      <formula1>1</formula1>
      <formula2>600000</formula2>
    </dataValidation>
    <dataValidation type="list" allowBlank="1" showInputMessage="1" showErrorMessage="1" prompt="▼ボタンをクリック_x000a_　リストから選択。" sqref="G7:G51" xr:uid="{00000000-0002-0000-0100-000006000000}">
      <formula1>$B$57:$B$60</formula1>
    </dataValidation>
    <dataValidation imeMode="fullKatakana" allowBlank="1" showInputMessage="1" showErrorMessage="1" sqref="D7:D51" xr:uid="{00000000-0002-0000-0100-000007000000}"/>
  </dataValidations>
  <pageMargins left="0.65" right="0.19" top="0.75" bottom="0.33" header="0.4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01"/>
  <sheetViews>
    <sheetView showGridLines="0" zoomScaleNormal="100" workbookViewId="0">
      <selection activeCell="G7" sqref="G7"/>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7.625" style="14" hidden="1" customWidth="1"/>
    <col min="14" max="14" width="0" style="14" hidden="1" customWidth="1"/>
    <col min="15" max="15" width="10" style="14" customWidth="1"/>
    <col min="16" max="16384" width="9" style="14"/>
  </cols>
  <sheetData>
    <row r="1" spans="1:15" ht="14.25" customHeight="1">
      <c r="A1" s="223" t="s">
        <v>128</v>
      </c>
      <c r="B1" s="224"/>
      <c r="C1" s="227" t="str">
        <f>男子!C1:C1</f>
        <v>第5回益城公認ロードレース大会申込</v>
      </c>
      <c r="D1" s="213"/>
      <c r="E1" s="213"/>
      <c r="F1" s="213"/>
      <c r="G1" s="213"/>
    </row>
    <row r="2" spans="1:15" ht="14.25" customHeight="1" thickBot="1">
      <c r="A2" s="225"/>
      <c r="B2" s="226"/>
      <c r="C2" s="206" t="str">
        <f>"所属名："&amp;所属データ!$C$3</f>
        <v>所属名：</v>
      </c>
      <c r="D2" s="206"/>
      <c r="E2" s="206"/>
      <c r="F2" s="206"/>
      <c r="G2" s="78" t="str">
        <f>"監　督　名：  "&amp;所属データ!$C$10</f>
        <v xml:space="preserve">監　督　名：  </v>
      </c>
      <c r="J2" s="78" t="str">
        <f>"携帯：  "&amp;所属データ!$C$13</f>
        <v xml:space="preserve">携帯：  </v>
      </c>
    </row>
    <row r="3" spans="1:15" ht="14.25" customHeight="1">
      <c r="A3" s="108"/>
      <c r="B3"/>
      <c r="C3" s="206" t="str">
        <f>"住所："&amp;所属データ!$C$6</f>
        <v>住所：</v>
      </c>
      <c r="D3" s="206"/>
      <c r="E3" s="206"/>
      <c r="F3" s="206"/>
      <c r="G3" s="26" t="str">
        <f>"連絡責任者："&amp;所属データ!$E$10</f>
        <v>連絡責任者：</v>
      </c>
      <c r="J3" s="78" t="str">
        <f>"携帯：  "&amp;所属データ!$E$13</f>
        <v xml:space="preserve">携帯：  </v>
      </c>
    </row>
    <row r="4" spans="1:15" ht="14.25" customHeight="1" thickBot="1">
      <c r="A4" s="112"/>
      <c r="B4" s="112"/>
      <c r="C4" s="228" t="str">
        <f>"〒："&amp;所属データ!$C$7&amp;" Tel："&amp;所属データ!$C$8</f>
        <v>〒： Tel：</v>
      </c>
      <c r="D4" s="228"/>
      <c r="E4" s="228"/>
      <c r="F4" s="228"/>
      <c r="H4" s="62"/>
      <c r="I4" s="62"/>
      <c r="J4" s="62"/>
      <c r="K4" s="62"/>
      <c r="L4" s="62"/>
      <c r="M4" s="14" t="s">
        <v>79</v>
      </c>
      <c r="N4" s="17"/>
    </row>
    <row r="5" spans="1:15" ht="32.25" customHeight="1">
      <c r="A5" s="214" t="s">
        <v>3</v>
      </c>
      <c r="B5" s="219" t="s">
        <v>78</v>
      </c>
      <c r="C5" s="113" t="s">
        <v>4</v>
      </c>
      <c r="D5" s="170" t="s">
        <v>108</v>
      </c>
      <c r="E5" s="114" t="s">
        <v>72</v>
      </c>
      <c r="F5" s="115" t="s">
        <v>76</v>
      </c>
      <c r="G5" s="221" t="s">
        <v>23</v>
      </c>
      <c r="H5" s="222"/>
      <c r="I5" s="216" t="s">
        <v>100</v>
      </c>
      <c r="J5" s="217"/>
      <c r="K5" s="218"/>
      <c r="L5" s="133"/>
      <c r="M5" s="21"/>
      <c r="N5" s="18"/>
    </row>
    <row r="6" spans="1:15" ht="27.75" customHeight="1" thickBot="1">
      <c r="A6" s="215"/>
      <c r="B6" s="220"/>
      <c r="C6" s="35" t="s">
        <v>6</v>
      </c>
      <c r="D6" s="35" t="s">
        <v>6</v>
      </c>
      <c r="E6" s="90" t="s">
        <v>74</v>
      </c>
      <c r="F6" s="96" t="s">
        <v>129</v>
      </c>
      <c r="G6" s="93" t="s">
        <v>8</v>
      </c>
      <c r="H6" s="97" t="s">
        <v>9</v>
      </c>
      <c r="I6" s="143" t="s">
        <v>102</v>
      </c>
      <c r="J6" s="143" t="s">
        <v>105</v>
      </c>
      <c r="K6" s="142" t="s">
        <v>104</v>
      </c>
      <c r="L6" s="134"/>
      <c r="M6" s="21">
        <f>COUNTA(C7:C51)</f>
        <v>0</v>
      </c>
    </row>
    <row r="7" spans="1:15" ht="14.25" customHeight="1">
      <c r="A7" s="57">
        <v>1</v>
      </c>
      <c r="B7" s="36"/>
      <c r="C7" s="47"/>
      <c r="D7" s="127"/>
      <c r="E7" s="84"/>
      <c r="F7" s="95"/>
      <c r="G7" s="39"/>
      <c r="H7" s="99"/>
      <c r="I7" s="158"/>
      <c r="J7" s="159"/>
      <c r="K7" s="160"/>
      <c r="L7" s="132"/>
      <c r="M7" s="14">
        <f>IF(C7="",0,所属データ!$A$20)</f>
        <v>0</v>
      </c>
      <c r="N7" s="14">
        <f>IF(C7="",0,所属データ!$C$3)</f>
        <v>0</v>
      </c>
      <c r="O7" s="27"/>
    </row>
    <row r="8" spans="1:15" ht="14.25" customHeight="1">
      <c r="A8" s="58">
        <v>2</v>
      </c>
      <c r="B8" s="38"/>
      <c r="C8" s="49"/>
      <c r="D8" s="49"/>
      <c r="E8" s="85"/>
      <c r="F8" s="50"/>
      <c r="G8" s="40"/>
      <c r="H8" s="100"/>
      <c r="I8" s="161"/>
      <c r="J8" s="162"/>
      <c r="K8" s="163"/>
      <c r="L8" s="132"/>
      <c r="M8" s="14">
        <f>IF(C8="",0,所属データ!$A$20)</f>
        <v>0</v>
      </c>
      <c r="N8" s="14">
        <f>IF(C8="",0,所属データ!$C$3)</f>
        <v>0</v>
      </c>
    </row>
    <row r="9" spans="1:15" ht="14.25" customHeight="1">
      <c r="A9" s="58">
        <v>3</v>
      </c>
      <c r="B9" s="38"/>
      <c r="C9" s="49"/>
      <c r="D9" s="49"/>
      <c r="E9" s="85"/>
      <c r="F9" s="50"/>
      <c r="G9" s="40"/>
      <c r="H9" s="100"/>
      <c r="I9" s="161"/>
      <c r="J9" s="162"/>
      <c r="K9" s="163"/>
      <c r="L9" s="132"/>
      <c r="M9" s="14">
        <f>IF(C9="",0,所属データ!$A$20)</f>
        <v>0</v>
      </c>
      <c r="N9" s="14">
        <f>IF(C9="",0,所属データ!$C$3)</f>
        <v>0</v>
      </c>
      <c r="O9" s="27"/>
    </row>
    <row r="10" spans="1:15" ht="14.25" customHeight="1">
      <c r="A10" s="58">
        <v>4</v>
      </c>
      <c r="B10" s="38"/>
      <c r="C10" s="49"/>
      <c r="D10" s="49"/>
      <c r="E10" s="85"/>
      <c r="F10" s="50"/>
      <c r="G10" s="40"/>
      <c r="H10" s="100"/>
      <c r="I10" s="161"/>
      <c r="J10" s="162"/>
      <c r="K10" s="163"/>
      <c r="L10" s="132"/>
      <c r="M10" s="14">
        <f>IF(C10="",0,所属データ!$A$20)</f>
        <v>0</v>
      </c>
      <c r="N10" s="14">
        <f>IF(C10="",0,所属データ!$C$3)</f>
        <v>0</v>
      </c>
      <c r="O10" s="27"/>
    </row>
    <row r="11" spans="1:15" ht="14.25" customHeight="1" thickBot="1">
      <c r="A11" s="59">
        <v>5</v>
      </c>
      <c r="B11" s="37"/>
      <c r="C11" s="123"/>
      <c r="D11" s="51"/>
      <c r="E11" s="86"/>
      <c r="F11" s="52"/>
      <c r="G11" s="41"/>
      <c r="H11" s="101"/>
      <c r="I11" s="164"/>
      <c r="J11" s="165"/>
      <c r="K11" s="166"/>
      <c r="L11" s="132"/>
      <c r="M11" s="14">
        <f>IF(C18="",0,所属データ!$A$20)</f>
        <v>0</v>
      </c>
      <c r="N11" s="14">
        <f>IF(C18="",0,所属データ!$C$3)</f>
        <v>0</v>
      </c>
      <c r="O11" s="27"/>
    </row>
    <row r="12" spans="1:15" ht="14.25" customHeight="1">
      <c r="A12" s="57">
        <v>6</v>
      </c>
      <c r="B12" s="36"/>
      <c r="C12" s="47"/>
      <c r="D12" s="47"/>
      <c r="E12" s="84"/>
      <c r="F12" s="48"/>
      <c r="G12" s="39"/>
      <c r="H12" s="99"/>
      <c r="I12" s="158"/>
      <c r="J12" s="159"/>
      <c r="K12" s="160"/>
      <c r="L12" s="132"/>
      <c r="M12" s="14">
        <f>IF(C12="",0,所属データ!$A$20)</f>
        <v>0</v>
      </c>
      <c r="N12" s="14">
        <f>IF(C12="",0,所属データ!$C$3)</f>
        <v>0</v>
      </c>
      <c r="O12" s="27"/>
    </row>
    <row r="13" spans="1:15" ht="14.25" customHeight="1">
      <c r="A13" s="58">
        <v>7</v>
      </c>
      <c r="B13" s="38"/>
      <c r="C13" s="49"/>
      <c r="D13" s="49"/>
      <c r="E13" s="85"/>
      <c r="F13" s="50"/>
      <c r="G13" s="40"/>
      <c r="H13" s="100"/>
      <c r="I13" s="161"/>
      <c r="J13" s="162"/>
      <c r="K13" s="163"/>
      <c r="L13" s="132"/>
      <c r="M13" s="14">
        <f>IF(C13="",0,所属データ!$A$20)</f>
        <v>0</v>
      </c>
      <c r="N13" s="14">
        <f>IF(C13="",0,所属データ!$C$3)</f>
        <v>0</v>
      </c>
      <c r="O13" s="27"/>
    </row>
    <row r="14" spans="1:15" ht="14.25" customHeight="1">
      <c r="A14" s="58">
        <v>8</v>
      </c>
      <c r="B14" s="38"/>
      <c r="C14" s="49"/>
      <c r="D14" s="49"/>
      <c r="E14" s="85"/>
      <c r="F14" s="50"/>
      <c r="G14" s="40"/>
      <c r="H14" s="100"/>
      <c r="I14" s="161"/>
      <c r="J14" s="162"/>
      <c r="K14" s="163"/>
      <c r="L14" s="132"/>
      <c r="M14" s="14">
        <f>IF(C14="",0,所属データ!$A$20)</f>
        <v>0</v>
      </c>
      <c r="N14" s="14">
        <f>IF(C14="",0,所属データ!$C$3)</f>
        <v>0</v>
      </c>
      <c r="O14" s="27"/>
    </row>
    <row r="15" spans="1:15" ht="14.25" customHeight="1">
      <c r="A15" s="58">
        <v>9</v>
      </c>
      <c r="B15" s="38"/>
      <c r="C15" s="49"/>
      <c r="D15" s="49"/>
      <c r="E15" s="85"/>
      <c r="F15" s="50"/>
      <c r="G15" s="40"/>
      <c r="H15" s="100"/>
      <c r="I15" s="161"/>
      <c r="J15" s="162"/>
      <c r="K15" s="163"/>
      <c r="L15" s="132"/>
      <c r="M15" s="14">
        <f>IF(C15="",0,所属データ!$A$20)</f>
        <v>0</v>
      </c>
      <c r="N15" s="14">
        <f>IF(C15="",0,所属データ!$C$3)</f>
        <v>0</v>
      </c>
      <c r="O15" s="27"/>
    </row>
    <row r="16" spans="1:15" ht="14.25" customHeight="1" thickBot="1">
      <c r="A16" s="59">
        <v>10</v>
      </c>
      <c r="B16" s="37"/>
      <c r="C16" s="51"/>
      <c r="D16" s="51"/>
      <c r="E16" s="86"/>
      <c r="F16" s="52"/>
      <c r="G16" s="41"/>
      <c r="H16" s="101"/>
      <c r="I16" s="167"/>
      <c r="J16" s="168"/>
      <c r="K16" s="169"/>
      <c r="L16" s="132"/>
      <c r="M16" s="14">
        <f>IF(C16="",0,所属データ!$A$20)</f>
        <v>0</v>
      </c>
      <c r="N16" s="14">
        <f>IF(C16="",0,所属データ!$C$3)</f>
        <v>0</v>
      </c>
      <c r="O16" s="27"/>
    </row>
    <row r="17" spans="1:15" ht="14.25" customHeight="1">
      <c r="A17" s="57">
        <v>11</v>
      </c>
      <c r="B17" s="36"/>
      <c r="C17" s="125"/>
      <c r="D17" s="47"/>
      <c r="E17" s="84"/>
      <c r="F17" s="48"/>
      <c r="G17" s="39"/>
      <c r="H17" s="81"/>
      <c r="I17" s="158"/>
      <c r="J17" s="159"/>
      <c r="K17" s="160"/>
      <c r="L17" s="132"/>
      <c r="M17" s="14">
        <f>IF(C17="",0,所属データ!$A$20)</f>
        <v>0</v>
      </c>
      <c r="N17" s="14">
        <f>IF(C17="",0,所属データ!$C$3)</f>
        <v>0</v>
      </c>
      <c r="O17" s="27"/>
    </row>
    <row r="18" spans="1:15" ht="14.25" customHeight="1">
      <c r="A18" s="58">
        <v>12</v>
      </c>
      <c r="B18" s="38"/>
      <c r="C18" s="49"/>
      <c r="D18" s="49"/>
      <c r="E18" s="85"/>
      <c r="F18" s="50"/>
      <c r="G18" s="40"/>
      <c r="H18" s="82"/>
      <c r="I18" s="161"/>
      <c r="J18" s="162"/>
      <c r="K18" s="163"/>
      <c r="L18" s="132"/>
      <c r="M18" s="14" t="e">
        <f>IF(#REF!="",0,所属データ!$A$20)</f>
        <v>#REF!</v>
      </c>
      <c r="N18" s="14" t="e">
        <f>IF(#REF!="",0,所属データ!$C$3)</f>
        <v>#REF!</v>
      </c>
      <c r="O18" s="27"/>
    </row>
    <row r="19" spans="1:15" ht="14.25" customHeight="1">
      <c r="A19" s="58">
        <v>13</v>
      </c>
      <c r="B19" s="38"/>
      <c r="C19" s="124"/>
      <c r="D19" s="49"/>
      <c r="E19" s="85"/>
      <c r="F19" s="50"/>
      <c r="G19" s="40"/>
      <c r="H19" s="82"/>
      <c r="I19" s="161"/>
      <c r="J19" s="162"/>
      <c r="K19" s="163"/>
      <c r="L19" s="132"/>
      <c r="M19" s="14">
        <f>IF(C19="",0,所属データ!$A$20)</f>
        <v>0</v>
      </c>
      <c r="N19" s="14">
        <f>IF(C19="",0,所属データ!$C$3)</f>
        <v>0</v>
      </c>
      <c r="O19" s="27"/>
    </row>
    <row r="20" spans="1:15" ht="14.25" customHeight="1">
      <c r="A20" s="58">
        <v>14</v>
      </c>
      <c r="B20" s="38"/>
      <c r="C20" s="49"/>
      <c r="D20" s="49"/>
      <c r="E20" s="85"/>
      <c r="F20" s="50"/>
      <c r="G20" s="40"/>
      <c r="H20" s="82"/>
      <c r="I20" s="161"/>
      <c r="J20" s="162"/>
      <c r="K20" s="163"/>
      <c r="L20" s="132"/>
      <c r="M20" s="14">
        <f>IF(C20="",0,所属データ!$A$20)</f>
        <v>0</v>
      </c>
      <c r="N20" s="14">
        <f>IF(C20="",0,所属データ!$C$3)</f>
        <v>0</v>
      </c>
      <c r="O20" s="27"/>
    </row>
    <row r="21" spans="1:15" ht="14.25" customHeight="1" thickBot="1">
      <c r="A21" s="59">
        <v>15</v>
      </c>
      <c r="B21" s="37"/>
      <c r="C21" s="51"/>
      <c r="D21" s="51"/>
      <c r="E21" s="86"/>
      <c r="F21" s="52"/>
      <c r="G21" s="41"/>
      <c r="H21" s="83"/>
      <c r="I21" s="167"/>
      <c r="J21" s="168"/>
      <c r="K21" s="169"/>
      <c r="L21" s="132"/>
      <c r="M21" s="14">
        <f>IF(C21="",0,所属データ!$A$20)</f>
        <v>0</v>
      </c>
      <c r="N21" s="14">
        <f>IF(C21="",0,所属データ!$C$3)</f>
        <v>0</v>
      </c>
      <c r="O21" s="27"/>
    </row>
    <row r="22" spans="1:15" ht="14.25" customHeight="1">
      <c r="A22" s="57">
        <v>16</v>
      </c>
      <c r="B22" s="36"/>
      <c r="C22" s="47"/>
      <c r="D22" s="47"/>
      <c r="E22" s="84"/>
      <c r="F22" s="48"/>
      <c r="G22" s="39"/>
      <c r="H22" s="81"/>
      <c r="I22" s="158"/>
      <c r="J22" s="159"/>
      <c r="K22" s="160"/>
      <c r="L22" s="132"/>
      <c r="M22" s="14">
        <f>IF(C22="",0,所属データ!$A$20)</f>
        <v>0</v>
      </c>
      <c r="N22" s="14">
        <f>IF(C22="",0,所属データ!$C$3)</f>
        <v>0</v>
      </c>
      <c r="O22" s="27"/>
    </row>
    <row r="23" spans="1:15" ht="14.25" customHeight="1">
      <c r="A23" s="58">
        <v>17</v>
      </c>
      <c r="B23" s="38"/>
      <c r="C23" s="49"/>
      <c r="D23" s="49"/>
      <c r="E23" s="85"/>
      <c r="F23" s="50"/>
      <c r="G23" s="40"/>
      <c r="H23" s="82"/>
      <c r="I23" s="161"/>
      <c r="J23" s="162"/>
      <c r="K23" s="163"/>
      <c r="L23" s="132"/>
      <c r="M23" s="14">
        <f>IF(C23="",0,所属データ!$A$20)</f>
        <v>0</v>
      </c>
      <c r="N23" s="14">
        <f>IF(C23="",0,所属データ!$C$3)</f>
        <v>0</v>
      </c>
      <c r="O23" s="27"/>
    </row>
    <row r="24" spans="1:15" ht="14.25" customHeight="1">
      <c r="A24" s="58">
        <v>18</v>
      </c>
      <c r="B24" s="38"/>
      <c r="C24" s="49"/>
      <c r="D24" s="49"/>
      <c r="E24" s="85"/>
      <c r="F24" s="50"/>
      <c r="G24" s="40"/>
      <c r="H24" s="82"/>
      <c r="I24" s="161"/>
      <c r="J24" s="162"/>
      <c r="K24" s="163"/>
      <c r="L24" s="132"/>
      <c r="M24" s="14">
        <f>IF(C24="",0,所属データ!$A$20)</f>
        <v>0</v>
      </c>
      <c r="N24" s="14">
        <f>IF(C24="",0,所属データ!$C$3)</f>
        <v>0</v>
      </c>
      <c r="O24" s="27"/>
    </row>
    <row r="25" spans="1:15" ht="14.25" customHeight="1">
      <c r="A25" s="58">
        <v>19</v>
      </c>
      <c r="B25" s="38"/>
      <c r="C25" s="49"/>
      <c r="D25" s="49"/>
      <c r="E25" s="85"/>
      <c r="F25" s="50"/>
      <c r="G25" s="40"/>
      <c r="H25" s="82"/>
      <c r="I25" s="161"/>
      <c r="J25" s="162"/>
      <c r="K25" s="163"/>
      <c r="L25" s="132"/>
      <c r="M25" s="14">
        <f>IF(C25="",0,所属データ!$A$20)</f>
        <v>0</v>
      </c>
      <c r="N25" s="14">
        <f>IF(C25="",0,所属データ!$C$3)</f>
        <v>0</v>
      </c>
      <c r="O25" s="27"/>
    </row>
    <row r="26" spans="1:15" ht="14.25" customHeight="1" thickBot="1">
      <c r="A26" s="59">
        <v>20</v>
      </c>
      <c r="B26" s="37"/>
      <c r="C26" s="51"/>
      <c r="D26" s="51"/>
      <c r="E26" s="86"/>
      <c r="F26" s="52"/>
      <c r="G26" s="41"/>
      <c r="H26" s="83"/>
      <c r="I26" s="167"/>
      <c r="J26" s="168"/>
      <c r="K26" s="169"/>
      <c r="L26" s="132"/>
      <c r="M26" s="14">
        <f>IF(C26="",0,所属データ!$A$20)</f>
        <v>0</v>
      </c>
      <c r="N26" s="14">
        <f>IF(C26="",0,所属データ!$C$3)</f>
        <v>0</v>
      </c>
      <c r="O26" s="27"/>
    </row>
    <row r="27" spans="1:15" ht="14.25" customHeight="1">
      <c r="A27" s="57">
        <v>21</v>
      </c>
      <c r="B27" s="36"/>
      <c r="C27" s="47"/>
      <c r="D27" s="47"/>
      <c r="E27" s="84"/>
      <c r="F27" s="48"/>
      <c r="G27" s="39"/>
      <c r="H27" s="81"/>
      <c r="I27" s="158"/>
      <c r="J27" s="159"/>
      <c r="K27" s="160"/>
      <c r="L27" s="132"/>
      <c r="M27" s="14">
        <f>IF(C27="",0,所属データ!$A$20)</f>
        <v>0</v>
      </c>
      <c r="N27" s="14">
        <f>IF(C27="",0,所属データ!$C$3)</f>
        <v>0</v>
      </c>
      <c r="O27" s="27"/>
    </row>
    <row r="28" spans="1:15" ht="14.25" customHeight="1">
      <c r="A28" s="58">
        <v>22</v>
      </c>
      <c r="B28" s="38"/>
      <c r="C28" s="49"/>
      <c r="D28" s="49"/>
      <c r="E28" s="85"/>
      <c r="F28" s="50"/>
      <c r="G28" s="40"/>
      <c r="H28" s="82"/>
      <c r="I28" s="161"/>
      <c r="J28" s="162"/>
      <c r="K28" s="163"/>
      <c r="L28" s="132"/>
      <c r="M28" s="14">
        <f>IF(C28="",0,所属データ!$A$20)</f>
        <v>0</v>
      </c>
      <c r="N28" s="14">
        <f>IF(C28="",0,所属データ!$C$3)</f>
        <v>0</v>
      </c>
      <c r="O28" s="27"/>
    </row>
    <row r="29" spans="1:15" ht="14.25" customHeight="1">
      <c r="A29" s="58">
        <v>23</v>
      </c>
      <c r="B29" s="38"/>
      <c r="C29" s="49"/>
      <c r="D29" s="49"/>
      <c r="E29" s="85"/>
      <c r="F29" s="50"/>
      <c r="G29" s="40"/>
      <c r="H29" s="82"/>
      <c r="I29" s="161"/>
      <c r="J29" s="162"/>
      <c r="K29" s="163"/>
      <c r="L29" s="132"/>
      <c r="M29" s="14">
        <f>IF(C29="",0,所属データ!$A$20)</f>
        <v>0</v>
      </c>
      <c r="N29" s="14">
        <f>IF(C29="",0,所属データ!$C$3)</f>
        <v>0</v>
      </c>
      <c r="O29" s="27"/>
    </row>
    <row r="30" spans="1:15" ht="14.25" customHeight="1">
      <c r="A30" s="58">
        <v>24</v>
      </c>
      <c r="B30" s="38"/>
      <c r="C30" s="49"/>
      <c r="D30" s="49"/>
      <c r="E30" s="85"/>
      <c r="F30" s="50"/>
      <c r="G30" s="40"/>
      <c r="H30" s="82"/>
      <c r="I30" s="161"/>
      <c r="J30" s="162"/>
      <c r="K30" s="163"/>
      <c r="L30" s="132"/>
      <c r="M30" s="14">
        <f>IF(C30="",0,所属データ!$A$20)</f>
        <v>0</v>
      </c>
      <c r="N30" s="14">
        <f>IF(C30="",0,所属データ!$C$3)</f>
        <v>0</v>
      </c>
      <c r="O30" s="27"/>
    </row>
    <row r="31" spans="1:15" ht="14.25" customHeight="1" thickBot="1">
      <c r="A31" s="59">
        <v>25</v>
      </c>
      <c r="B31" s="37"/>
      <c r="C31" s="51"/>
      <c r="D31" s="51"/>
      <c r="E31" s="86"/>
      <c r="F31" s="52"/>
      <c r="G31" s="41"/>
      <c r="H31" s="83"/>
      <c r="I31" s="167"/>
      <c r="J31" s="168"/>
      <c r="K31" s="169"/>
      <c r="L31" s="132"/>
      <c r="M31" s="14">
        <f>IF(C31="",0,所属データ!$A$20)</f>
        <v>0</v>
      </c>
      <c r="N31" s="14">
        <f>IF(C31="",0,所属データ!$C$3)</f>
        <v>0</v>
      </c>
      <c r="O31" s="27"/>
    </row>
    <row r="32" spans="1:15" ht="14.25" customHeight="1">
      <c r="A32" s="57">
        <v>26</v>
      </c>
      <c r="B32" s="36"/>
      <c r="C32" s="47"/>
      <c r="D32" s="47"/>
      <c r="E32" s="84"/>
      <c r="F32" s="48"/>
      <c r="G32" s="39"/>
      <c r="H32" s="81"/>
      <c r="I32" s="158"/>
      <c r="J32" s="159"/>
      <c r="K32" s="160"/>
      <c r="L32" s="132"/>
      <c r="M32" s="14">
        <f>IF(C32="",0,所属データ!$A$20)</f>
        <v>0</v>
      </c>
      <c r="N32" s="14">
        <f>IF(C32="",0,所属データ!$C$3)</f>
        <v>0</v>
      </c>
      <c r="O32" s="27"/>
    </row>
    <row r="33" spans="1:15" ht="14.25" customHeight="1">
      <c r="A33" s="58">
        <v>27</v>
      </c>
      <c r="B33" s="38"/>
      <c r="C33" s="49"/>
      <c r="D33" s="49"/>
      <c r="E33" s="85"/>
      <c r="F33" s="50"/>
      <c r="G33" s="40"/>
      <c r="H33" s="82"/>
      <c r="I33" s="161"/>
      <c r="J33" s="162"/>
      <c r="K33" s="163"/>
      <c r="L33" s="132"/>
      <c r="M33" s="14">
        <f>IF(C33="",0,所属データ!$A$20)</f>
        <v>0</v>
      </c>
      <c r="N33" s="14">
        <f>IF(C33="",0,所属データ!$C$3)</f>
        <v>0</v>
      </c>
      <c r="O33" s="27"/>
    </row>
    <row r="34" spans="1:15" ht="14.25" customHeight="1">
      <c r="A34" s="58">
        <v>28</v>
      </c>
      <c r="B34" s="38"/>
      <c r="C34" s="49"/>
      <c r="D34" s="49"/>
      <c r="E34" s="85"/>
      <c r="F34" s="50"/>
      <c r="G34" s="40"/>
      <c r="H34" s="82"/>
      <c r="I34" s="161"/>
      <c r="J34" s="162"/>
      <c r="K34" s="163"/>
      <c r="L34" s="132"/>
      <c r="M34" s="14">
        <f>IF(C34="",0,所属データ!$A$20)</f>
        <v>0</v>
      </c>
      <c r="N34" s="14">
        <f>IF(C34="",0,所属データ!$C$3)</f>
        <v>0</v>
      </c>
      <c r="O34" s="27"/>
    </row>
    <row r="35" spans="1:15" ht="14.25" customHeight="1">
      <c r="A35" s="58">
        <v>29</v>
      </c>
      <c r="B35" s="38"/>
      <c r="C35" s="49"/>
      <c r="D35" s="49"/>
      <c r="E35" s="85"/>
      <c r="F35" s="50"/>
      <c r="G35" s="40"/>
      <c r="H35" s="82"/>
      <c r="I35" s="161"/>
      <c r="J35" s="162"/>
      <c r="K35" s="163"/>
      <c r="L35" s="132"/>
      <c r="M35" s="14">
        <f>IF(C35="",0,所属データ!$A$20)</f>
        <v>0</v>
      </c>
      <c r="N35" s="14">
        <f>IF(C35="",0,所属データ!$C$3)</f>
        <v>0</v>
      </c>
      <c r="O35" s="27"/>
    </row>
    <row r="36" spans="1:15" ht="14.25" customHeight="1" thickBot="1">
      <c r="A36" s="59">
        <v>30</v>
      </c>
      <c r="B36" s="37"/>
      <c r="C36" s="51"/>
      <c r="D36" s="51"/>
      <c r="E36" s="86"/>
      <c r="F36" s="52"/>
      <c r="G36" s="41"/>
      <c r="H36" s="83"/>
      <c r="I36" s="167"/>
      <c r="J36" s="168"/>
      <c r="K36" s="169"/>
      <c r="L36" s="132"/>
      <c r="M36" s="14">
        <f>IF(C36="",0,所属データ!$A$20)</f>
        <v>0</v>
      </c>
      <c r="N36" s="14">
        <f>IF(C36="",0,所属データ!$C$3)</f>
        <v>0</v>
      </c>
      <c r="O36" s="27"/>
    </row>
    <row r="37" spans="1:15" ht="14.25" customHeight="1">
      <c r="A37" s="57">
        <v>31</v>
      </c>
      <c r="B37" s="36"/>
      <c r="C37" s="47"/>
      <c r="D37" s="47"/>
      <c r="E37" s="84"/>
      <c r="F37" s="48"/>
      <c r="G37" s="39"/>
      <c r="H37" s="81"/>
      <c r="I37" s="158"/>
      <c r="J37" s="159"/>
      <c r="K37" s="160"/>
      <c r="L37" s="132"/>
      <c r="M37" s="14">
        <f>IF(C37="",0,所属データ!$A$20)</f>
        <v>0</v>
      </c>
      <c r="N37" s="14">
        <f>IF(C37="",0,所属データ!$C$3)</f>
        <v>0</v>
      </c>
      <c r="O37" s="27"/>
    </row>
    <row r="38" spans="1:15" ht="14.25" customHeight="1">
      <c r="A38" s="58">
        <v>32</v>
      </c>
      <c r="B38" s="38"/>
      <c r="C38" s="49"/>
      <c r="D38" s="49"/>
      <c r="E38" s="85"/>
      <c r="F38" s="50"/>
      <c r="G38" s="40"/>
      <c r="H38" s="82"/>
      <c r="I38" s="161"/>
      <c r="J38" s="162"/>
      <c r="K38" s="163"/>
      <c r="L38" s="132"/>
      <c r="M38" s="14">
        <f>IF(C38="",0,所属データ!$A$20)</f>
        <v>0</v>
      </c>
      <c r="N38" s="14">
        <f>IF(C38="",0,所属データ!$C$3)</f>
        <v>0</v>
      </c>
      <c r="O38" s="27"/>
    </row>
    <row r="39" spans="1:15" ht="14.25" customHeight="1">
      <c r="A39" s="58">
        <v>33</v>
      </c>
      <c r="B39" s="38"/>
      <c r="C39" s="49"/>
      <c r="D39" s="49"/>
      <c r="E39" s="85"/>
      <c r="F39" s="50"/>
      <c r="G39" s="40"/>
      <c r="H39" s="82"/>
      <c r="I39" s="161"/>
      <c r="J39" s="162"/>
      <c r="K39" s="163"/>
      <c r="L39" s="132"/>
      <c r="M39" s="14">
        <f>IF(C39="",0,所属データ!$A$20)</f>
        <v>0</v>
      </c>
      <c r="N39" s="14">
        <f>IF(C39="",0,所属データ!$C$3)</f>
        <v>0</v>
      </c>
      <c r="O39" s="27"/>
    </row>
    <row r="40" spans="1:15" ht="14.25" customHeight="1">
      <c r="A40" s="58">
        <v>34</v>
      </c>
      <c r="B40" s="38"/>
      <c r="C40" s="49"/>
      <c r="D40" s="49"/>
      <c r="E40" s="85"/>
      <c r="F40" s="50"/>
      <c r="G40" s="40"/>
      <c r="H40" s="82"/>
      <c r="I40" s="161"/>
      <c r="J40" s="162"/>
      <c r="K40" s="163"/>
      <c r="L40" s="132"/>
      <c r="M40" s="14">
        <f>IF(C40="",0,所属データ!$A$20)</f>
        <v>0</v>
      </c>
      <c r="N40" s="14">
        <f>IF(C40="",0,所属データ!$C$3)</f>
        <v>0</v>
      </c>
      <c r="O40" s="27"/>
    </row>
    <row r="41" spans="1:15" ht="14.25" customHeight="1" thickBot="1">
      <c r="A41" s="59">
        <v>35</v>
      </c>
      <c r="B41" s="37"/>
      <c r="C41" s="51"/>
      <c r="D41" s="51"/>
      <c r="E41" s="86"/>
      <c r="F41" s="52"/>
      <c r="G41" s="41"/>
      <c r="H41" s="83"/>
      <c r="I41" s="167"/>
      <c r="J41" s="168"/>
      <c r="K41" s="169"/>
      <c r="L41" s="132"/>
      <c r="M41" s="14">
        <f>IF(C41="",0,所属データ!$A$20)</f>
        <v>0</v>
      </c>
      <c r="N41" s="14">
        <f>IF(C41="",0,所属データ!$C$3)</f>
        <v>0</v>
      </c>
      <c r="O41" s="27"/>
    </row>
    <row r="42" spans="1:15" ht="14.25" customHeight="1">
      <c r="A42" s="57">
        <v>36</v>
      </c>
      <c r="B42" s="36"/>
      <c r="C42" s="47"/>
      <c r="D42" s="47"/>
      <c r="E42" s="84"/>
      <c r="F42" s="48"/>
      <c r="G42" s="39"/>
      <c r="H42" s="81"/>
      <c r="I42" s="158"/>
      <c r="J42" s="159"/>
      <c r="K42" s="160"/>
      <c r="L42" s="132"/>
      <c r="M42" s="14">
        <f>IF(C42="",0,所属データ!$A$20)</f>
        <v>0</v>
      </c>
      <c r="N42" s="14">
        <f>IF(C42="",0,所属データ!$C$3)</f>
        <v>0</v>
      </c>
      <c r="O42" s="27"/>
    </row>
    <row r="43" spans="1:15" ht="14.25" customHeight="1">
      <c r="A43" s="58">
        <v>37</v>
      </c>
      <c r="B43" s="38"/>
      <c r="C43" s="49"/>
      <c r="D43" s="49"/>
      <c r="E43" s="85"/>
      <c r="F43" s="50"/>
      <c r="G43" s="40"/>
      <c r="H43" s="82"/>
      <c r="I43" s="161"/>
      <c r="J43" s="162"/>
      <c r="K43" s="163"/>
      <c r="L43" s="132"/>
      <c r="M43" s="14">
        <f>IF(C43="",0,所属データ!$A$20)</f>
        <v>0</v>
      </c>
      <c r="N43" s="14">
        <f>IF(C43="",0,所属データ!$C$3)</f>
        <v>0</v>
      </c>
      <c r="O43" s="27"/>
    </row>
    <row r="44" spans="1:15" ht="14.25" customHeight="1">
      <c r="A44" s="58">
        <v>38</v>
      </c>
      <c r="B44" s="38"/>
      <c r="C44" s="49"/>
      <c r="D44" s="49"/>
      <c r="E44" s="85"/>
      <c r="F44" s="50"/>
      <c r="G44" s="40"/>
      <c r="H44" s="82"/>
      <c r="I44" s="161"/>
      <c r="J44" s="162"/>
      <c r="K44" s="163"/>
      <c r="L44" s="132"/>
      <c r="M44" s="14">
        <f>IF(C44="",0,所属データ!$A$20)</f>
        <v>0</v>
      </c>
      <c r="N44" s="14">
        <f>IF(C44="",0,所属データ!$C$3)</f>
        <v>0</v>
      </c>
      <c r="O44" s="27"/>
    </row>
    <row r="45" spans="1:15" ht="14.25" customHeight="1">
      <c r="A45" s="58">
        <v>39</v>
      </c>
      <c r="B45" s="38"/>
      <c r="C45" s="49"/>
      <c r="D45" s="49"/>
      <c r="E45" s="85"/>
      <c r="F45" s="50"/>
      <c r="G45" s="40"/>
      <c r="H45" s="82"/>
      <c r="I45" s="161"/>
      <c r="J45" s="162"/>
      <c r="K45" s="163"/>
      <c r="L45" s="132"/>
      <c r="M45" s="14">
        <f>IF(C45="",0,所属データ!$A$20)</f>
        <v>0</v>
      </c>
      <c r="N45" s="14">
        <f>IF(C45="",0,所属データ!$C$3)</f>
        <v>0</v>
      </c>
      <c r="O45" s="27"/>
    </row>
    <row r="46" spans="1:15" ht="14.25" customHeight="1" thickBot="1">
      <c r="A46" s="59">
        <v>40</v>
      </c>
      <c r="B46" s="37"/>
      <c r="C46" s="51"/>
      <c r="D46" s="51"/>
      <c r="E46" s="86"/>
      <c r="F46" s="52"/>
      <c r="G46" s="41"/>
      <c r="H46" s="83"/>
      <c r="I46" s="167"/>
      <c r="J46" s="168"/>
      <c r="K46" s="169"/>
      <c r="L46" s="132"/>
      <c r="M46" s="14">
        <f>IF(C46="",0,所属データ!$A$20)</f>
        <v>0</v>
      </c>
      <c r="N46" s="14">
        <f>IF(C46="",0,所属データ!$C$3)</f>
        <v>0</v>
      </c>
      <c r="O46" s="27"/>
    </row>
    <row r="47" spans="1:15" ht="14.25" customHeight="1">
      <c r="A47" s="57">
        <v>41</v>
      </c>
      <c r="B47" s="36"/>
      <c r="C47" s="47"/>
      <c r="D47" s="47"/>
      <c r="E47" s="84"/>
      <c r="F47" s="48"/>
      <c r="G47" s="39"/>
      <c r="H47" s="81"/>
      <c r="I47" s="158"/>
      <c r="J47" s="159"/>
      <c r="K47" s="160"/>
      <c r="L47" s="132"/>
      <c r="M47" s="14">
        <f>IF(C47="",0,所属データ!$A$20)</f>
        <v>0</v>
      </c>
      <c r="N47" s="14">
        <f>IF(C47="",0,所属データ!$C$3)</f>
        <v>0</v>
      </c>
      <c r="O47" s="27"/>
    </row>
    <row r="48" spans="1:15" ht="14.25" customHeight="1">
      <c r="A48" s="58">
        <v>42</v>
      </c>
      <c r="B48" s="38"/>
      <c r="C48" s="49"/>
      <c r="D48" s="49"/>
      <c r="E48" s="85"/>
      <c r="F48" s="50"/>
      <c r="G48" s="40"/>
      <c r="H48" s="82"/>
      <c r="I48" s="161"/>
      <c r="J48" s="162"/>
      <c r="K48" s="163"/>
      <c r="L48" s="132"/>
      <c r="M48" s="14">
        <f>IF(C48="",0,所属データ!$A$20)</f>
        <v>0</v>
      </c>
      <c r="N48" s="14">
        <f>IF(C48="",0,所属データ!$C$3)</f>
        <v>0</v>
      </c>
      <c r="O48" s="27"/>
    </row>
    <row r="49" spans="1:15" ht="14.25" customHeight="1">
      <c r="A49" s="58">
        <v>43</v>
      </c>
      <c r="B49" s="38"/>
      <c r="C49" s="49"/>
      <c r="D49" s="49"/>
      <c r="E49" s="85"/>
      <c r="F49" s="50"/>
      <c r="G49" s="40"/>
      <c r="H49" s="82"/>
      <c r="I49" s="161"/>
      <c r="J49" s="162"/>
      <c r="K49" s="163"/>
      <c r="L49" s="132"/>
      <c r="M49" s="14">
        <f>IF(C49="",0,所属データ!$A$20)</f>
        <v>0</v>
      </c>
      <c r="N49" s="14">
        <f>IF(C49="",0,所属データ!$C$3)</f>
        <v>0</v>
      </c>
      <c r="O49" s="27"/>
    </row>
    <row r="50" spans="1:15" ht="14.25" customHeight="1">
      <c r="A50" s="58">
        <v>44</v>
      </c>
      <c r="B50" s="38"/>
      <c r="C50" s="49"/>
      <c r="D50" s="49"/>
      <c r="E50" s="85"/>
      <c r="F50" s="50"/>
      <c r="G50" s="40"/>
      <c r="H50" s="82"/>
      <c r="I50" s="161"/>
      <c r="J50" s="162"/>
      <c r="K50" s="163"/>
      <c r="L50" s="132"/>
      <c r="M50" s="14">
        <f>IF(C50="",0,所属データ!$A$20)</f>
        <v>0</v>
      </c>
      <c r="N50" s="14">
        <f>IF(C50="",0,所属データ!$C$3)</f>
        <v>0</v>
      </c>
      <c r="O50" s="27"/>
    </row>
    <row r="51" spans="1:15" ht="14.25" customHeight="1" thickBot="1">
      <c r="A51" s="144">
        <v>45</v>
      </c>
      <c r="B51" s="145"/>
      <c r="C51" s="146"/>
      <c r="D51" s="146"/>
      <c r="E51" s="147"/>
      <c r="F51" s="148"/>
      <c r="G51" s="41"/>
      <c r="H51" s="83"/>
      <c r="I51" s="167"/>
      <c r="J51" s="168"/>
      <c r="K51" s="169"/>
      <c r="L51" s="132"/>
      <c r="M51" s="14">
        <f>IF(C51="",0,所属データ!$A$20)</f>
        <v>0</v>
      </c>
      <c r="N51" s="14">
        <f>IF(C51="",0,所属データ!$C$3)</f>
        <v>0</v>
      </c>
      <c r="O51" s="27"/>
    </row>
    <row r="52" spans="1:15" ht="48" customHeight="1">
      <c r="A52" s="204" t="s">
        <v>119</v>
      </c>
      <c r="B52" s="204"/>
      <c r="C52" s="204"/>
      <c r="D52" s="204"/>
      <c r="E52" s="204"/>
      <c r="F52" s="204"/>
      <c r="G52" s="204"/>
      <c r="H52" s="204"/>
      <c r="I52" s="204"/>
      <c r="J52" s="204"/>
      <c r="K52" s="204"/>
      <c r="L52" s="204"/>
    </row>
    <row r="53" spans="1:15" ht="34.5" customHeight="1">
      <c r="A53" s="194" t="s">
        <v>127</v>
      </c>
      <c r="B53" s="194"/>
      <c r="C53" s="194"/>
      <c r="D53" s="194"/>
      <c r="E53" s="194"/>
      <c r="F53" s="194"/>
      <c r="G53" s="194"/>
      <c r="H53" s="194"/>
      <c r="I53" s="194"/>
      <c r="J53" s="194"/>
      <c r="K53" s="194"/>
      <c r="L53" s="194"/>
    </row>
    <row r="54" spans="1:15" ht="20.25" customHeight="1"/>
    <row r="55" spans="1:15" hidden="1">
      <c r="B55" s="14" t="s">
        <v>12</v>
      </c>
      <c r="E55" t="s">
        <v>24</v>
      </c>
    </row>
    <row r="56" spans="1:15" hidden="1">
      <c r="B56" s="14" t="s">
        <v>10</v>
      </c>
      <c r="E56" t="s">
        <v>25</v>
      </c>
      <c r="F56" s="21"/>
    </row>
    <row r="57" spans="1:15" hidden="1">
      <c r="B57" s="14" t="s">
        <v>92</v>
      </c>
      <c r="D57" s="16"/>
      <c r="E57" t="s">
        <v>26</v>
      </c>
    </row>
    <row r="58" spans="1:15" hidden="1">
      <c r="B58" s="14" t="s">
        <v>116</v>
      </c>
      <c r="D58" s="16"/>
      <c r="E58" t="s">
        <v>27</v>
      </c>
    </row>
    <row r="59" spans="1:15" hidden="1">
      <c r="B59" s="14" t="s">
        <v>117</v>
      </c>
      <c r="D59" s="16"/>
      <c r="E59" t="s">
        <v>28</v>
      </c>
    </row>
    <row r="60" spans="1:15" hidden="1">
      <c r="B60" s="14" t="s">
        <v>130</v>
      </c>
      <c r="D60" s="16"/>
      <c r="E60" t="s">
        <v>29</v>
      </c>
    </row>
    <row r="61" spans="1:15" hidden="1">
      <c r="D61" s="16"/>
      <c r="E61" t="s">
        <v>30</v>
      </c>
    </row>
    <row r="62" spans="1:15" hidden="1">
      <c r="D62" s="16"/>
      <c r="E62" t="s">
        <v>31</v>
      </c>
    </row>
    <row r="63" spans="1:15" hidden="1">
      <c r="D63" s="16"/>
      <c r="E63" t="s">
        <v>32</v>
      </c>
    </row>
    <row r="64" spans="1:15" hidden="1">
      <c r="D64" s="16"/>
      <c r="E64" t="s">
        <v>33</v>
      </c>
    </row>
    <row r="65" spans="5:5" hidden="1">
      <c r="E65" t="s">
        <v>34</v>
      </c>
    </row>
    <row r="66" spans="5:5" hidden="1">
      <c r="E66" t="s">
        <v>35</v>
      </c>
    </row>
    <row r="67" spans="5:5" hidden="1">
      <c r="E67" t="s">
        <v>36</v>
      </c>
    </row>
    <row r="68" spans="5:5" hidden="1">
      <c r="E68" t="s">
        <v>37</v>
      </c>
    </row>
    <row r="69" spans="5:5" hidden="1">
      <c r="E69" t="s">
        <v>38</v>
      </c>
    </row>
    <row r="70" spans="5:5" hidden="1">
      <c r="E70" t="s">
        <v>39</v>
      </c>
    </row>
    <row r="71" spans="5:5" hidden="1">
      <c r="E71" t="s">
        <v>40</v>
      </c>
    </row>
    <row r="72" spans="5:5" hidden="1">
      <c r="E72" t="s">
        <v>41</v>
      </c>
    </row>
    <row r="73" spans="5:5" hidden="1">
      <c r="E73" t="s">
        <v>42</v>
      </c>
    </row>
    <row r="74" spans="5:5" hidden="1">
      <c r="E74" t="s">
        <v>43</v>
      </c>
    </row>
    <row r="75" spans="5:5" hidden="1">
      <c r="E75" t="s">
        <v>44</v>
      </c>
    </row>
    <row r="76" spans="5:5" hidden="1">
      <c r="E76" t="s">
        <v>45</v>
      </c>
    </row>
    <row r="77" spans="5:5" hidden="1">
      <c r="E77" t="s">
        <v>46</v>
      </c>
    </row>
    <row r="78" spans="5:5" hidden="1">
      <c r="E78" t="s">
        <v>47</v>
      </c>
    </row>
    <row r="79" spans="5:5" hidden="1">
      <c r="E79" t="s">
        <v>48</v>
      </c>
    </row>
    <row r="80" spans="5: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eittIdB+nOwre+yTKkRw7IZ1Y20SwAQ9mukLNWh3Khed7bMHvzS8/ErJt+d65TXoOKf03r2JFXb3ay/Ozb+bdA==" saltValue="+5BGjr2p57ECRuVfBk32fA==" spinCount="100000" sheet="1" selectLockedCells="1"/>
  <mergeCells count="11">
    <mergeCell ref="A1:B2"/>
    <mergeCell ref="C1:G1"/>
    <mergeCell ref="C2:F2"/>
    <mergeCell ref="C3:F3"/>
    <mergeCell ref="C4:F4"/>
    <mergeCell ref="A5:A6"/>
    <mergeCell ref="A53:L53"/>
    <mergeCell ref="I5:K5"/>
    <mergeCell ref="B5:B6"/>
    <mergeCell ref="G5:H5"/>
    <mergeCell ref="A52:L52"/>
  </mergeCells>
  <phoneticPr fontId="3"/>
  <dataValidations xWindow="406" yWindow="22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200-000000000000}">
      <formula1>OR(AND($B$54&lt;=B7,B7&lt;=$C$54),AND($D$54&lt;=B7,B7&lt;=$E$54))</formula1>
    </dataValidation>
    <dataValidation imeMode="off" allowBlank="1" showInputMessage="1" showErrorMessage="1" sqref="F7:F51" xr:uid="{00000000-0002-0000-0200-000001000000}"/>
    <dataValidation imeMode="on" allowBlank="1" showInputMessage="1" showErrorMessage="1" sqref="C12:C51 C7:C10" xr:uid="{00000000-0002-0000-0200-000002000000}"/>
    <dataValidation type="list" imeMode="on" allowBlank="1" showInputMessage="1" showErrorMessage="1" error="▼をクリックしてリストから選択してください。" sqref="E7:E51" xr:uid="{00000000-0002-0000-0200-000003000000}">
      <formula1>$E$55:$E$101</formula1>
    </dataValidation>
    <dataValidation type="whole" allowBlank="1" showInputMessage="1" showErrorMessage="1" sqref="I7:L51" xr:uid="{00000000-0002-0000-0200-000004000000}">
      <formula1>100</formula1>
      <formula2>1000000</formula2>
    </dataValidation>
    <dataValidation type="whole" allowBlank="1" showInputMessage="1" showErrorMessage="1" sqref="H7:H51" xr:uid="{00000000-0002-0000-0200-000005000000}">
      <formula1>100</formula1>
      <formula2>10000000</formula2>
    </dataValidation>
    <dataValidation imeMode="fullKatakana" allowBlank="1" showInputMessage="1" showErrorMessage="1" sqref="D7:D51" xr:uid="{00000000-0002-0000-0200-000007000000}"/>
    <dataValidation type="list" allowBlank="1" showInputMessage="1" showErrorMessage="1" prompt="▼ボタンをクリック_x000a_　リストから選択。" sqref="G7:G51" xr:uid="{00000000-0002-0000-0200-000006000000}">
      <formula1>$B$57:$B$60</formula1>
    </dataValidation>
  </dataValidations>
  <pageMargins left="0.61" right="0.12" top="0.59" bottom="0.33" header="0.56999999999999995" footer="0.51200000000000001"/>
  <pageSetup paperSize="9"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所属データ</vt:lpstr>
      <vt:lpstr>男子</vt:lpstr>
      <vt:lpstr>女子</vt:lpstr>
      <vt:lpstr>所属データ!Print_Area</vt:lpstr>
      <vt:lpstr>女子!Print_Area</vt:lpstr>
      <vt:lpstr>男子!Print_Area</vt:lpstr>
      <vt:lpstr>女子!男種目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黒木　聖貴</cp:lastModifiedBy>
  <cp:lastPrinted>2023-08-31T02:48:17Z</cp:lastPrinted>
  <dcterms:created xsi:type="dcterms:W3CDTF">2002-06-02T12:37:11Z</dcterms:created>
  <dcterms:modified xsi:type="dcterms:W3CDTF">2025-10-16T04:15:55Z</dcterms:modified>
</cp:coreProperties>
</file>