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Z:\02 役場庁舎管理（契約、修繕、管理等）\◎新庁舎維持管理計画　一式\◎委託契約\●空調（（株）ルフトテックサービス）\R8-R11\①発注資料（仕様書・図面など）\"/>
    </mc:Choice>
  </mc:AlternateContent>
  <xr:revisionPtr revIDLastSave="0" documentId="13_ncr:1_{7E750869-8E56-4AF5-8A68-929B788F9A4E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原紙" sheetId="25" state="hidden" r:id="rId1"/>
    <sheet name="一般情報" sheetId="6" state="hidden" r:id="rId2"/>
    <sheet name="別紙　作業内容" sheetId="26" state="hidden" r:id="rId3"/>
    <sheet name="別紙　空調機器一覧" sheetId="7" r:id="rId4"/>
    <sheet name="別紙　全熱交換器一覧" sheetId="27" r:id="rId5"/>
  </sheets>
  <definedNames>
    <definedName name="_xlnm._FilterDatabase" localSheetId="3" hidden="1">'別紙　空調機器一覧'!$A$1:$R$131</definedName>
    <definedName name="_xlnm.Print_Area" localSheetId="3">'別紙　空調機器一覧'!$A$1:$R$132</definedName>
    <definedName name="_xlnm.Print_Titles" localSheetId="3">'別紙　空調機器一覧'!$1:$1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31" i="7" l="1"/>
  <c r="S131" i="7"/>
  <c r="T131" i="7"/>
  <c r="Q130" i="7"/>
  <c r="S130" i="7"/>
  <c r="T130" i="7"/>
  <c r="T66" i="7" l="1"/>
  <c r="S66" i="7"/>
  <c r="Q66" i="7"/>
  <c r="T65" i="7"/>
  <c r="S65" i="7"/>
  <c r="Q65" i="7"/>
  <c r="Q67" i="7"/>
  <c r="S67" i="7"/>
  <c r="T67" i="7"/>
  <c r="Q68" i="7"/>
  <c r="S68" i="7"/>
  <c r="T68" i="7"/>
  <c r="Q69" i="7"/>
  <c r="S69" i="7"/>
  <c r="T69" i="7"/>
  <c r="Q70" i="7"/>
  <c r="S70" i="7"/>
  <c r="T70" i="7"/>
  <c r="Q71" i="7"/>
  <c r="S71" i="7"/>
  <c r="T71" i="7"/>
  <c r="Q72" i="7"/>
  <c r="S72" i="7"/>
  <c r="T72" i="7"/>
  <c r="Q73" i="7"/>
  <c r="S73" i="7"/>
  <c r="T73" i="7"/>
  <c r="Q74" i="7"/>
  <c r="S74" i="7"/>
  <c r="T74" i="7"/>
  <c r="Q75" i="7"/>
  <c r="S75" i="7"/>
  <c r="T75" i="7"/>
  <c r="Q76" i="7"/>
  <c r="S76" i="7"/>
  <c r="T76" i="7"/>
  <c r="Q77" i="7"/>
  <c r="S77" i="7"/>
  <c r="T77" i="7"/>
  <c r="Q78" i="7"/>
  <c r="S78" i="7"/>
  <c r="T78" i="7"/>
  <c r="Q79" i="7"/>
  <c r="S79" i="7"/>
  <c r="T79" i="7"/>
  <c r="Q80" i="7"/>
  <c r="S80" i="7"/>
  <c r="T80" i="7"/>
  <c r="Q81" i="7"/>
  <c r="S81" i="7"/>
  <c r="T81" i="7"/>
  <c r="Q82" i="7"/>
  <c r="S82" i="7"/>
  <c r="T82" i="7"/>
  <c r="Q83" i="7"/>
  <c r="S83" i="7"/>
  <c r="T83" i="7"/>
  <c r="Q84" i="7"/>
  <c r="S84" i="7"/>
  <c r="T84" i="7"/>
  <c r="Q85" i="7"/>
  <c r="S85" i="7"/>
  <c r="T85" i="7"/>
  <c r="Q86" i="7"/>
  <c r="S86" i="7"/>
  <c r="T86" i="7"/>
  <c r="Q87" i="7"/>
  <c r="S87" i="7"/>
  <c r="T87" i="7"/>
  <c r="Q88" i="7"/>
  <c r="S88" i="7"/>
  <c r="T88" i="7"/>
  <c r="Q89" i="7"/>
  <c r="S89" i="7"/>
  <c r="T89" i="7"/>
  <c r="Q90" i="7"/>
  <c r="S90" i="7"/>
  <c r="T90" i="7"/>
  <c r="Q91" i="7"/>
  <c r="S91" i="7"/>
  <c r="T91" i="7"/>
  <c r="Q92" i="7"/>
  <c r="S92" i="7"/>
  <c r="T92" i="7"/>
  <c r="Q93" i="7"/>
  <c r="S93" i="7"/>
  <c r="T93" i="7"/>
  <c r="Q94" i="7"/>
  <c r="S94" i="7"/>
  <c r="T94" i="7"/>
  <c r="Q95" i="7"/>
  <c r="S95" i="7"/>
  <c r="T95" i="7"/>
  <c r="Q96" i="7"/>
  <c r="S96" i="7"/>
  <c r="T96" i="7"/>
  <c r="Q97" i="7"/>
  <c r="S97" i="7"/>
  <c r="T97" i="7"/>
  <c r="Q98" i="7"/>
  <c r="S98" i="7"/>
  <c r="T98" i="7"/>
  <c r="Q99" i="7"/>
  <c r="S99" i="7"/>
  <c r="T99" i="7"/>
  <c r="Q100" i="7"/>
  <c r="S100" i="7"/>
  <c r="T100" i="7"/>
  <c r="Q101" i="7"/>
  <c r="S101" i="7"/>
  <c r="T101" i="7"/>
  <c r="Q102" i="7"/>
  <c r="S102" i="7"/>
  <c r="T102" i="7"/>
  <c r="Q103" i="7"/>
  <c r="S103" i="7"/>
  <c r="T103" i="7"/>
  <c r="Q104" i="7"/>
  <c r="S104" i="7"/>
  <c r="T104" i="7"/>
  <c r="Q105" i="7"/>
  <c r="S105" i="7"/>
  <c r="T105" i="7"/>
  <c r="Q106" i="7"/>
  <c r="S106" i="7"/>
  <c r="T106" i="7"/>
  <c r="Q107" i="7"/>
  <c r="S107" i="7"/>
  <c r="T107" i="7"/>
  <c r="Q108" i="7"/>
  <c r="S108" i="7"/>
  <c r="T108" i="7"/>
  <c r="Q109" i="7"/>
  <c r="S109" i="7"/>
  <c r="T109" i="7"/>
  <c r="Q110" i="7"/>
  <c r="S110" i="7"/>
  <c r="T110" i="7"/>
  <c r="Q111" i="7"/>
  <c r="S111" i="7"/>
  <c r="T111" i="7"/>
  <c r="Q112" i="7"/>
  <c r="S112" i="7"/>
  <c r="T112" i="7"/>
  <c r="Q113" i="7"/>
  <c r="S113" i="7"/>
  <c r="T113" i="7"/>
  <c r="Q114" i="7"/>
  <c r="S114" i="7"/>
  <c r="T114" i="7"/>
  <c r="Q115" i="7"/>
  <c r="S115" i="7"/>
  <c r="T115" i="7"/>
  <c r="Q116" i="7"/>
  <c r="S116" i="7"/>
  <c r="T116" i="7"/>
  <c r="Q117" i="7"/>
  <c r="S117" i="7"/>
  <c r="T117" i="7"/>
  <c r="Q118" i="7"/>
  <c r="S118" i="7"/>
  <c r="T118" i="7"/>
  <c r="Q119" i="7"/>
  <c r="S119" i="7"/>
  <c r="T119" i="7"/>
  <c r="Q120" i="7"/>
  <c r="S120" i="7"/>
  <c r="T120" i="7"/>
  <c r="Q121" i="7"/>
  <c r="S121" i="7"/>
  <c r="T121" i="7"/>
  <c r="Q122" i="7"/>
  <c r="S122" i="7"/>
  <c r="T122" i="7"/>
  <c r="Q123" i="7"/>
  <c r="S123" i="7"/>
  <c r="T123" i="7"/>
  <c r="Q124" i="7"/>
  <c r="S124" i="7"/>
  <c r="T124" i="7"/>
  <c r="Q125" i="7"/>
  <c r="S125" i="7"/>
  <c r="T125" i="7"/>
  <c r="Q126" i="7"/>
  <c r="S126" i="7"/>
  <c r="T126" i="7"/>
  <c r="Q127" i="7"/>
  <c r="S127" i="7"/>
  <c r="T127" i="7"/>
  <c r="Q128" i="7"/>
  <c r="S128" i="7"/>
  <c r="T128" i="7"/>
  <c r="Q129" i="7"/>
  <c r="S129" i="7"/>
  <c r="T129" i="7"/>
  <c r="Q54" i="7" l="1"/>
  <c r="Q55" i="7"/>
  <c r="Q56" i="7"/>
  <c r="Q57" i="7"/>
  <c r="Q58" i="7"/>
  <c r="Q59" i="7"/>
  <c r="Q60" i="7"/>
  <c r="Q61" i="7"/>
  <c r="Q62" i="7"/>
  <c r="Q63" i="7"/>
  <c r="Q64" i="7"/>
  <c r="S64" i="7" l="1"/>
  <c r="T64" i="7"/>
  <c r="S63" i="7"/>
  <c r="T63" i="7"/>
  <c r="S62" i="7"/>
  <c r="T62" i="7"/>
  <c r="S61" i="7" l="1"/>
  <c r="T61" i="7"/>
  <c r="S60" i="7"/>
  <c r="T60" i="7"/>
  <c r="S59" i="7"/>
  <c r="T59" i="7"/>
  <c r="S58" i="7"/>
  <c r="T58" i="7"/>
  <c r="S57" i="7"/>
  <c r="T57" i="7"/>
  <c r="S56" i="7"/>
  <c r="T56" i="7"/>
  <c r="S55" i="7"/>
  <c r="T55" i="7"/>
  <c r="S54" i="7"/>
  <c r="T54" i="7"/>
  <c r="T34" i="7" l="1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Q31" i="7" l="1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30" i="7"/>
  <c r="S31" i="7" l="1"/>
  <c r="S30" i="7"/>
  <c r="T33" i="7"/>
  <c r="T32" i="7"/>
  <c r="T31" i="7"/>
  <c r="T30" i="7"/>
  <c r="Q24" i="7" l="1"/>
  <c r="S24" i="7"/>
  <c r="T24" i="7"/>
  <c r="U24" i="7"/>
  <c r="G24" i="25" l="1"/>
  <c r="G23" i="25"/>
  <c r="G22" i="25"/>
  <c r="G20" i="25"/>
  <c r="G21" i="25"/>
  <c r="G19" i="25"/>
  <c r="G18" i="25"/>
  <c r="S15" i="7" l="1"/>
  <c r="S16" i="7"/>
  <c r="S17" i="7"/>
  <c r="S18" i="7"/>
  <c r="S19" i="7"/>
  <c r="S20" i="7"/>
  <c r="S21" i="7"/>
  <c r="S22" i="7"/>
  <c r="E7" i="25" l="1"/>
  <c r="S2" i="7"/>
  <c r="T2" i="7"/>
  <c r="U2" i="7"/>
  <c r="S3" i="7"/>
  <c r="T3" i="7"/>
  <c r="U3" i="7"/>
  <c r="S4" i="7"/>
  <c r="T4" i="7"/>
  <c r="U4" i="7"/>
  <c r="S5" i="7"/>
  <c r="T5" i="7"/>
  <c r="U5" i="7"/>
  <c r="S6" i="7"/>
  <c r="T6" i="7"/>
  <c r="U6" i="7"/>
  <c r="S7" i="7"/>
  <c r="T7" i="7"/>
  <c r="U7" i="7"/>
  <c r="S8" i="7"/>
  <c r="T8" i="7"/>
  <c r="U8" i="7"/>
  <c r="S9" i="7"/>
  <c r="T9" i="7"/>
  <c r="U9" i="7"/>
  <c r="S10" i="7"/>
  <c r="T10" i="7"/>
  <c r="U10" i="7"/>
  <c r="S11" i="7"/>
  <c r="T11" i="7"/>
  <c r="U11" i="7"/>
  <c r="S12" i="7"/>
  <c r="T12" i="7"/>
  <c r="U12" i="7"/>
  <c r="S13" i="7"/>
  <c r="T13" i="7"/>
  <c r="U13" i="7"/>
  <c r="S14" i="7"/>
  <c r="T14" i="7"/>
  <c r="U14" i="7"/>
  <c r="S23" i="7"/>
  <c r="T23" i="7"/>
  <c r="U23" i="7"/>
  <c r="S25" i="7"/>
  <c r="T25" i="7"/>
  <c r="U25" i="7"/>
  <c r="S26" i="7"/>
  <c r="T26" i="7"/>
  <c r="U26" i="7"/>
  <c r="S27" i="7"/>
  <c r="T27" i="7"/>
  <c r="U27" i="7"/>
  <c r="S28" i="7"/>
  <c r="T28" i="7"/>
  <c r="U28" i="7"/>
  <c r="S29" i="7"/>
  <c r="T29" i="7"/>
  <c r="U29" i="7"/>
  <c r="T15" i="7"/>
  <c r="T16" i="7"/>
  <c r="T17" i="7"/>
  <c r="T18" i="7"/>
  <c r="T19" i="7"/>
  <c r="T20" i="7"/>
  <c r="T21" i="7"/>
  <c r="T22" i="7"/>
  <c r="Q21" i="7"/>
  <c r="Q16" i="7"/>
  <c r="Q15" i="7"/>
  <c r="Q19" i="7"/>
  <c r="Q17" i="7"/>
  <c r="Q18" i="7"/>
  <c r="Q22" i="7"/>
  <c r="Q20" i="7"/>
  <c r="F8" i="25" l="1"/>
  <c r="E9" i="25"/>
  <c r="E15" i="25"/>
  <c r="E5" i="25" l="1"/>
  <c r="E4" i="25"/>
  <c r="E3" i="25"/>
  <c r="Q29" i="7"/>
  <c r="Q28" i="7"/>
  <c r="Q27" i="7"/>
  <c r="Q26" i="7"/>
  <c r="Q25" i="7"/>
  <c r="Q23" i="7"/>
  <c r="V2" i="7"/>
  <c r="F9" i="25" l="1"/>
  <c r="E11" i="25"/>
  <c r="E12" i="25"/>
  <c r="F12" i="25"/>
  <c r="F16" i="25"/>
  <c r="E13" i="25"/>
  <c r="E8" i="25"/>
  <c r="E16" i="25"/>
  <c r="F13" i="25"/>
  <c r="E10" i="25"/>
  <c r="E14" i="25"/>
  <c r="F10" i="25"/>
  <c r="F14" i="25"/>
  <c r="F11" i="25"/>
  <c r="F15" i="25"/>
  <c r="W2" i="7" l="1"/>
  <c r="Q3" i="7" l="1"/>
  <c r="Q4" i="7"/>
  <c r="Q5" i="7"/>
  <c r="Q6" i="7"/>
  <c r="Q7" i="7"/>
  <c r="Q8" i="7"/>
  <c r="Q9" i="7"/>
  <c r="Q10" i="7"/>
  <c r="Q11" i="7"/>
  <c r="Q12" i="7"/>
  <c r="Q13" i="7"/>
  <c r="Q14" i="7"/>
  <c r="Q2" i="7"/>
</calcChain>
</file>

<file path=xl/sharedStrings.xml><?xml version="1.0" encoding="utf-8"?>
<sst xmlns="http://schemas.openxmlformats.org/spreadsheetml/2006/main" count="1608" uniqueCount="337">
  <si>
    <t>空調場所</t>
    <rPh sb="0" eb="2">
      <t>クウチョウ</t>
    </rPh>
    <rPh sb="2" eb="4">
      <t>バショ</t>
    </rPh>
    <phoneticPr fontId="2"/>
  </si>
  <si>
    <t>個別管理番号</t>
    <rPh sb="0" eb="2">
      <t>コベツ</t>
    </rPh>
    <rPh sb="2" eb="4">
      <t>カンリ</t>
    </rPh>
    <rPh sb="4" eb="6">
      <t>バンゴウ</t>
    </rPh>
    <phoneticPr fontId="2"/>
  </si>
  <si>
    <t>製造メーカ</t>
    <rPh sb="0" eb="2">
      <t>セイゾウ</t>
    </rPh>
    <phoneticPr fontId="2"/>
  </si>
  <si>
    <t>設置年月日</t>
    <rPh sb="0" eb="2">
      <t>セッチ</t>
    </rPh>
    <rPh sb="2" eb="5">
      <t>ネンガッピ</t>
    </rPh>
    <phoneticPr fontId="2"/>
  </si>
  <si>
    <t>使用冷媒</t>
    <rPh sb="0" eb="2">
      <t>シヨウ</t>
    </rPh>
    <rPh sb="2" eb="4">
      <t>レイバイ</t>
    </rPh>
    <phoneticPr fontId="2"/>
  </si>
  <si>
    <t>No</t>
    <phoneticPr fontId="5"/>
  </si>
  <si>
    <t>ダイキン</t>
    <phoneticPr fontId="5"/>
  </si>
  <si>
    <t>室外機</t>
    <rPh sb="0" eb="3">
      <t>シツガイキ</t>
    </rPh>
    <phoneticPr fontId="5"/>
  </si>
  <si>
    <t>製造番号</t>
    <phoneticPr fontId="5"/>
  </si>
  <si>
    <t>施設名称</t>
    <rPh sb="0" eb="2">
      <t>シセツ</t>
    </rPh>
    <rPh sb="2" eb="4">
      <t>メイショウ</t>
    </rPh>
    <phoneticPr fontId="5"/>
  </si>
  <si>
    <t>施設所在地</t>
    <rPh sb="0" eb="2">
      <t>シセツ</t>
    </rPh>
    <rPh sb="2" eb="5">
      <t>ショザイチ</t>
    </rPh>
    <phoneticPr fontId="5"/>
  </si>
  <si>
    <t>管理責任者</t>
    <rPh sb="0" eb="2">
      <t>カンリ</t>
    </rPh>
    <rPh sb="2" eb="4">
      <t>セキニン</t>
    </rPh>
    <rPh sb="4" eb="5">
      <t>シャ</t>
    </rPh>
    <phoneticPr fontId="5"/>
  </si>
  <si>
    <t>不明</t>
    <rPh sb="0" eb="2">
      <t>フメイ</t>
    </rPh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</si>
  <si>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>定期</t>
    </r>
    <r>
      <rPr>
        <sz val="11"/>
        <color theme="1"/>
        <rFont val="ＭＳ Ｐゴシック"/>
        <family val="2"/>
        <charset val="128"/>
        <scheme val="minor"/>
      </rPr>
      <t>点検</t>
    </r>
    <rPh sb="0" eb="2">
      <t>テイキ</t>
    </rPh>
    <rPh sb="2" eb="4">
      <t>テンケン</t>
    </rPh>
    <phoneticPr fontId="1"/>
  </si>
  <si>
    <t>圧縮機
出力（kW）</t>
    <rPh sb="0" eb="2">
      <t>アッシュク</t>
    </rPh>
    <rPh sb="2" eb="3">
      <t>キ</t>
    </rPh>
    <rPh sb="4" eb="6">
      <t>シュツリョク</t>
    </rPh>
    <phoneticPr fontId="2"/>
  </si>
  <si>
    <t>初期充填量
（kg）</t>
    <rPh sb="0" eb="2">
      <t>ショキ</t>
    </rPh>
    <rPh sb="2" eb="4">
      <t>ジュウテン</t>
    </rPh>
    <rPh sb="4" eb="5">
      <t>リョウ</t>
    </rPh>
    <phoneticPr fontId="2"/>
  </si>
  <si>
    <t>全館</t>
    <rPh sb="0" eb="2">
      <t>ゼンカン</t>
    </rPh>
    <phoneticPr fontId="5"/>
  </si>
  <si>
    <t>冷凍機</t>
    <rPh sb="0" eb="3">
      <t>レイトウキ</t>
    </rPh>
    <phoneticPr fontId="5"/>
  </si>
  <si>
    <t>-</t>
    <phoneticPr fontId="5"/>
  </si>
  <si>
    <t>運転状況</t>
    <rPh sb="0" eb="2">
      <t>ウンテン</t>
    </rPh>
    <rPh sb="2" eb="4">
      <t>ジョウキョウ</t>
    </rPh>
    <phoneticPr fontId="5"/>
  </si>
  <si>
    <t>室内機</t>
    <rPh sb="0" eb="3">
      <t>シツナイキ</t>
    </rPh>
    <phoneticPr fontId="5"/>
  </si>
  <si>
    <t>個別管理番号</t>
    <rPh sb="0" eb="2">
      <t>コベツ</t>
    </rPh>
    <rPh sb="2" eb="4">
      <t>カンリ</t>
    </rPh>
    <rPh sb="4" eb="6">
      <t>バンゴウ</t>
    </rPh>
    <phoneticPr fontId="5"/>
  </si>
  <si>
    <t>冷媒漏えい点検・整備記録簿</t>
    <rPh sb="0" eb="2">
      <t>レイバイ</t>
    </rPh>
    <rPh sb="2" eb="3">
      <t>ロウ</t>
    </rPh>
    <rPh sb="5" eb="7">
      <t>テンケン</t>
    </rPh>
    <rPh sb="8" eb="10">
      <t>セイビ</t>
    </rPh>
    <rPh sb="10" eb="12">
      <t>キロク</t>
    </rPh>
    <rPh sb="12" eb="13">
      <t>ボ</t>
    </rPh>
    <phoneticPr fontId="5"/>
  </si>
  <si>
    <t>管理情報</t>
    <rPh sb="0" eb="2">
      <t>カンリ</t>
    </rPh>
    <rPh sb="2" eb="4">
      <t>ジョウホウ</t>
    </rPh>
    <phoneticPr fontId="5"/>
  </si>
  <si>
    <t>管理責任者</t>
    <phoneticPr fontId="5"/>
  </si>
  <si>
    <t>製造メーカ</t>
    <rPh sb="0" eb="2">
      <t>セイゾウ</t>
    </rPh>
    <phoneticPr fontId="5"/>
  </si>
  <si>
    <t>設置年月日</t>
    <rPh sb="0" eb="2">
      <t>セッチ</t>
    </rPh>
    <rPh sb="2" eb="5">
      <t>ネンガッピ</t>
    </rPh>
    <phoneticPr fontId="5"/>
  </si>
  <si>
    <t>使用冷媒</t>
    <rPh sb="0" eb="2">
      <t>シヨウ</t>
    </rPh>
    <rPh sb="2" eb="4">
      <t>レイバイ</t>
    </rPh>
    <phoneticPr fontId="5"/>
  </si>
  <si>
    <t>項目</t>
    <rPh sb="0" eb="2">
      <t>コウモク</t>
    </rPh>
    <phoneticPr fontId="5"/>
  </si>
  <si>
    <t>点検・整備年月日</t>
    <rPh sb="0" eb="2">
      <t>テンケン</t>
    </rPh>
    <rPh sb="3" eb="5">
      <t>セイビ</t>
    </rPh>
    <rPh sb="5" eb="8">
      <t>ネンガッピ</t>
    </rPh>
    <phoneticPr fontId="5"/>
  </si>
  <si>
    <t>　年　　月　　日（　　）</t>
    <rPh sb="1" eb="2">
      <t>ネン</t>
    </rPh>
    <rPh sb="4" eb="5">
      <t>ゲツ</t>
    </rPh>
    <rPh sb="7" eb="8">
      <t>ヒ</t>
    </rPh>
    <phoneticPr fontId="5"/>
  </si>
  <si>
    <t>実施者</t>
    <phoneticPr fontId="5"/>
  </si>
  <si>
    <t>冷房／暖房／空調／停止</t>
    <rPh sb="0" eb="2">
      <t>レイボウ</t>
    </rPh>
    <rPh sb="3" eb="5">
      <t>ダンボウ</t>
    </rPh>
    <rPh sb="6" eb="8">
      <t>クウチョウ</t>
    </rPh>
    <rPh sb="9" eb="11">
      <t>テイシ</t>
    </rPh>
    <phoneticPr fontId="5"/>
  </si>
  <si>
    <t>点検
状況</t>
    <rPh sb="0" eb="2">
      <t>テンケン</t>
    </rPh>
    <rPh sb="3" eb="5">
      <t>ジョウキョウ</t>
    </rPh>
    <phoneticPr fontId="5"/>
  </si>
  <si>
    <t>種別</t>
    <rPh sb="0" eb="2">
      <t>シュベツ</t>
    </rPh>
    <phoneticPr fontId="5"/>
  </si>
  <si>
    <t>簡易点検／定期点検（直接法・間接法）</t>
    <rPh sb="0" eb="2">
      <t>カンイ</t>
    </rPh>
    <rPh sb="2" eb="4">
      <t>テンケン</t>
    </rPh>
    <rPh sb="3" eb="4">
      <t>テイテン</t>
    </rPh>
    <rPh sb="5" eb="7">
      <t>テイキ</t>
    </rPh>
    <rPh sb="7" eb="9">
      <t>テンケン</t>
    </rPh>
    <rPh sb="10" eb="12">
      <t>チョクセツ</t>
    </rPh>
    <rPh sb="12" eb="13">
      <t>ホウ</t>
    </rPh>
    <rPh sb="14" eb="16">
      <t>カンセツ</t>
    </rPh>
    <rPh sb="16" eb="17">
      <t>ホウ</t>
    </rPh>
    <phoneticPr fontId="5"/>
  </si>
  <si>
    <t>[外観]　　　損傷・油漏れ等
[電動機]　　振動・異音・油漏れ等
[熱交換器]　腐食・錆等</t>
    <rPh sb="1" eb="3">
      <t>ガイカン</t>
    </rPh>
    <rPh sb="7" eb="9">
      <t>ソンショウ</t>
    </rPh>
    <rPh sb="10" eb="11">
      <t>アブラ</t>
    </rPh>
    <rPh sb="11" eb="12">
      <t>モ</t>
    </rPh>
    <rPh sb="13" eb="14">
      <t>ナド</t>
    </rPh>
    <rPh sb="16" eb="19">
      <t>デンドウキ</t>
    </rPh>
    <rPh sb="25" eb="27">
      <t>イオン</t>
    </rPh>
    <rPh sb="28" eb="29">
      <t>アブラ</t>
    </rPh>
    <rPh sb="29" eb="30">
      <t>モ</t>
    </rPh>
    <rPh sb="31" eb="32">
      <t>ナド</t>
    </rPh>
    <rPh sb="34" eb="38">
      <t>ネツコウカンキ</t>
    </rPh>
    <rPh sb="40" eb="42">
      <t>フショク</t>
    </rPh>
    <rPh sb="43" eb="44">
      <t>サビ</t>
    </rPh>
    <rPh sb="44" eb="45">
      <t>ナド</t>
    </rPh>
    <phoneticPr fontId="5"/>
  </si>
  <si>
    <t>熱交換器の霜付きの有無
(安全で容易に目視が出来る場合）</t>
    <rPh sb="0" eb="1">
      <t>ネツ</t>
    </rPh>
    <phoneticPr fontId="5"/>
  </si>
  <si>
    <t>その他</t>
    <rPh sb="2" eb="3">
      <t>タ</t>
    </rPh>
    <phoneticPr fontId="5"/>
  </si>
  <si>
    <t>特記事項等</t>
    <rPh sb="0" eb="2">
      <t>トッキ</t>
    </rPh>
    <rPh sb="2" eb="4">
      <t>ジコウ</t>
    </rPh>
    <rPh sb="4" eb="5">
      <t>ナド</t>
    </rPh>
    <phoneticPr fontId="5"/>
  </si>
  <si>
    <t>整備
状況</t>
    <rPh sb="0" eb="2">
      <t>セイビ</t>
    </rPh>
    <rPh sb="3" eb="5">
      <t>ジョウキョウ</t>
    </rPh>
    <phoneticPr fontId="5"/>
  </si>
  <si>
    <t>修理・回収・充填等</t>
    <rPh sb="0" eb="2">
      <t>シュウリ</t>
    </rPh>
    <rPh sb="3" eb="5">
      <t>カイシュウ</t>
    </rPh>
    <rPh sb="6" eb="8">
      <t>ジュウテン</t>
    </rPh>
    <rPh sb="8" eb="9">
      <t>ナド</t>
    </rPh>
    <phoneticPr fontId="5"/>
  </si>
  <si>
    <t>分類</t>
    <rPh sb="0" eb="2">
      <t>ブンルイ</t>
    </rPh>
    <phoneticPr fontId="5"/>
  </si>
  <si>
    <t>読取不可</t>
    <rPh sb="0" eb="2">
      <t>ヨミトリ</t>
    </rPh>
    <rPh sb="2" eb="4">
      <t>フカ</t>
    </rPh>
    <phoneticPr fontId="5"/>
  </si>
  <si>
    <t>機種／型式</t>
    <rPh sb="0" eb="2">
      <t>キシュ</t>
    </rPh>
    <rPh sb="3" eb="5">
      <t>カタシキ</t>
    </rPh>
    <phoneticPr fontId="5"/>
  </si>
  <si>
    <t>補助列</t>
    <rPh sb="0" eb="2">
      <t>ホジョ</t>
    </rPh>
    <rPh sb="2" eb="3">
      <t>レツ</t>
    </rPh>
    <phoneticPr fontId="5"/>
  </si>
  <si>
    <t>初期充填量
（kg）</t>
    <rPh sb="0" eb="2">
      <t>ショキ</t>
    </rPh>
    <rPh sb="2" eb="4">
      <t>ジュウテン</t>
    </rPh>
    <rPh sb="4" eb="5">
      <t>リョウ</t>
    </rPh>
    <phoneticPr fontId="5"/>
  </si>
  <si>
    <t>圧縮機
出力（kW）</t>
    <rPh sb="0" eb="3">
      <t>アッシュクキ</t>
    </rPh>
    <rPh sb="4" eb="6">
      <t>シュツリョク</t>
    </rPh>
    <phoneticPr fontId="5"/>
  </si>
  <si>
    <t>管理記号</t>
  </si>
  <si>
    <t>管理記号</t>
    <rPh sb="0" eb="2">
      <t>カンリ</t>
    </rPh>
    <rPh sb="2" eb="4">
      <t>キゴウ</t>
    </rPh>
    <phoneticPr fontId="2"/>
  </si>
  <si>
    <t>設置場所</t>
  </si>
  <si>
    <t>設置場所</t>
    <rPh sb="0" eb="2">
      <t>セッチ</t>
    </rPh>
    <rPh sb="2" eb="4">
      <t>バショ</t>
    </rPh>
    <phoneticPr fontId="6"/>
  </si>
  <si>
    <t>管理番号</t>
    <rPh sb="0" eb="2">
      <t>カンリ</t>
    </rPh>
    <rPh sb="2" eb="4">
      <t>バンゴウ</t>
    </rPh>
    <phoneticPr fontId="5"/>
  </si>
  <si>
    <t>1F当直室</t>
    <rPh sb="2" eb="5">
      <t>トウチョクシツ</t>
    </rPh>
    <phoneticPr fontId="5"/>
  </si>
  <si>
    <t>R32</t>
    <phoneticPr fontId="5"/>
  </si>
  <si>
    <t>機器No</t>
    <rPh sb="0" eb="2">
      <t>キキ</t>
    </rPh>
    <phoneticPr fontId="5"/>
  </si>
  <si>
    <t>機器No</t>
    <rPh sb="0" eb="2">
      <t>キキ</t>
    </rPh>
    <phoneticPr fontId="5"/>
  </si>
  <si>
    <t>管理番号</t>
    <rPh sb="0" eb="2">
      <t>カンリ</t>
    </rPh>
    <rPh sb="2" eb="4">
      <t>バンゴウ</t>
    </rPh>
    <phoneticPr fontId="5"/>
  </si>
  <si>
    <t>本庁舎</t>
    <rPh sb="0" eb="3">
      <t>ホンチョウシャ</t>
    </rPh>
    <phoneticPr fontId="5"/>
  </si>
  <si>
    <t>場所</t>
    <rPh sb="0" eb="2">
      <t>バショ</t>
    </rPh>
    <phoneticPr fontId="5"/>
  </si>
  <si>
    <t>室内機</t>
    <rPh sb="0" eb="3">
      <t>シツナイキ</t>
    </rPh>
    <phoneticPr fontId="5"/>
  </si>
  <si>
    <t>-</t>
    <phoneticPr fontId="5"/>
  </si>
  <si>
    <t>AHP-1</t>
    <phoneticPr fontId="5"/>
  </si>
  <si>
    <t>4F室外機置場</t>
    <rPh sb="2" eb="5">
      <t>シツガイキ</t>
    </rPh>
    <rPh sb="5" eb="7">
      <t>オキバ</t>
    </rPh>
    <phoneticPr fontId="5"/>
  </si>
  <si>
    <t>RUAGP331HMC</t>
    <phoneticPr fontId="5"/>
  </si>
  <si>
    <t>令和4年</t>
  </si>
  <si>
    <t>令和4年</t>
    <rPh sb="0" eb="2">
      <t>レイワ</t>
    </rPh>
    <rPh sb="3" eb="4">
      <t>ネン</t>
    </rPh>
    <phoneticPr fontId="5"/>
  </si>
  <si>
    <t>ACP-1A</t>
    <phoneticPr fontId="5"/>
  </si>
  <si>
    <t>1F執務室関係</t>
    <rPh sb="2" eb="5">
      <t>シツムシツ</t>
    </rPh>
    <rPh sb="5" eb="7">
      <t>カンケイ</t>
    </rPh>
    <phoneticPr fontId="5"/>
  </si>
  <si>
    <t>令和4年</t>
    <phoneticPr fontId="5"/>
  </si>
  <si>
    <t>本庁舎</t>
    <phoneticPr fontId="5"/>
  </si>
  <si>
    <t>1a</t>
    <phoneticPr fontId="5"/>
  </si>
  <si>
    <t>1b</t>
    <phoneticPr fontId="5"/>
  </si>
  <si>
    <t>1c</t>
    <phoneticPr fontId="5"/>
  </si>
  <si>
    <t>1d</t>
    <phoneticPr fontId="5"/>
  </si>
  <si>
    <t>1e</t>
    <phoneticPr fontId="5"/>
  </si>
  <si>
    <t>2a</t>
    <phoneticPr fontId="5"/>
  </si>
  <si>
    <t>2b</t>
    <phoneticPr fontId="5"/>
  </si>
  <si>
    <t>3a</t>
    <phoneticPr fontId="5"/>
  </si>
  <si>
    <t>3b</t>
    <phoneticPr fontId="5"/>
  </si>
  <si>
    <t>3c</t>
    <phoneticPr fontId="5"/>
  </si>
  <si>
    <t>3d</t>
    <phoneticPr fontId="5"/>
  </si>
  <si>
    <t>ACP-1A</t>
    <phoneticPr fontId="5"/>
  </si>
  <si>
    <t>4a</t>
    <phoneticPr fontId="5"/>
  </si>
  <si>
    <t>4b</t>
    <phoneticPr fontId="5"/>
  </si>
  <si>
    <t>4c</t>
    <phoneticPr fontId="5"/>
  </si>
  <si>
    <t>執務室①</t>
    <rPh sb="0" eb="3">
      <t>シツムシツ</t>
    </rPh>
    <phoneticPr fontId="5"/>
  </si>
  <si>
    <t>コミュニケーションコーナー</t>
    <phoneticPr fontId="5"/>
  </si>
  <si>
    <t>待合コーナー</t>
    <rPh sb="0" eb="2">
      <t>マチアイ</t>
    </rPh>
    <phoneticPr fontId="5"/>
  </si>
  <si>
    <t>執務室②</t>
    <rPh sb="0" eb="3">
      <t>シツムシツ</t>
    </rPh>
    <phoneticPr fontId="5"/>
  </si>
  <si>
    <t>会計課</t>
    <rPh sb="0" eb="3">
      <t>カイケイカ</t>
    </rPh>
    <phoneticPr fontId="5"/>
  </si>
  <si>
    <t>教育長室</t>
    <rPh sb="0" eb="3">
      <t>キョウイクチョウ</t>
    </rPh>
    <rPh sb="3" eb="4">
      <t>シツ</t>
    </rPh>
    <phoneticPr fontId="5"/>
  </si>
  <si>
    <t>会議室①</t>
    <rPh sb="0" eb="3">
      <t>カイギシツ</t>
    </rPh>
    <phoneticPr fontId="5"/>
  </si>
  <si>
    <t>相談室①</t>
    <rPh sb="0" eb="3">
      <t>ソウダンシツ</t>
    </rPh>
    <phoneticPr fontId="5"/>
  </si>
  <si>
    <t>相談室②</t>
    <rPh sb="0" eb="3">
      <t>ソウダンシツ</t>
    </rPh>
    <phoneticPr fontId="5"/>
  </si>
  <si>
    <t>相談室③</t>
    <rPh sb="0" eb="3">
      <t>ソウダンシツ</t>
    </rPh>
    <phoneticPr fontId="5"/>
  </si>
  <si>
    <t>相談室④</t>
    <rPh sb="0" eb="3">
      <t>ソウダンシツ</t>
    </rPh>
    <phoneticPr fontId="5"/>
  </si>
  <si>
    <t>配送室</t>
    <rPh sb="0" eb="2">
      <t>ハイソウ</t>
    </rPh>
    <rPh sb="2" eb="3">
      <t>シツ</t>
    </rPh>
    <phoneticPr fontId="5"/>
  </si>
  <si>
    <t>-</t>
    <phoneticPr fontId="5"/>
  </si>
  <si>
    <t>ACP-1B</t>
    <phoneticPr fontId="5"/>
  </si>
  <si>
    <t>1a</t>
    <phoneticPr fontId="5"/>
  </si>
  <si>
    <t>1b</t>
    <phoneticPr fontId="5"/>
  </si>
  <si>
    <t>1c</t>
    <phoneticPr fontId="5"/>
  </si>
  <si>
    <t>1F共用部関係</t>
    <rPh sb="2" eb="5">
      <t>キョウヨウブ</t>
    </rPh>
    <rPh sb="5" eb="7">
      <t>カンケイ</t>
    </rPh>
    <phoneticPr fontId="5"/>
  </si>
  <si>
    <t>エントランスホール</t>
    <phoneticPr fontId="5"/>
  </si>
  <si>
    <t>授乳室①</t>
    <rPh sb="0" eb="2">
      <t>ジュニュウ</t>
    </rPh>
    <rPh sb="2" eb="3">
      <t>シツ</t>
    </rPh>
    <phoneticPr fontId="5"/>
  </si>
  <si>
    <t>廊下①</t>
    <rPh sb="0" eb="2">
      <t>ロウカ</t>
    </rPh>
    <phoneticPr fontId="5"/>
  </si>
  <si>
    <t>ACP-1C1</t>
    <phoneticPr fontId="5"/>
  </si>
  <si>
    <t>ACP-1C2</t>
    <phoneticPr fontId="5"/>
  </si>
  <si>
    <t>ACP-1D</t>
    <phoneticPr fontId="5"/>
  </si>
  <si>
    <t>1F管理室</t>
    <rPh sb="2" eb="5">
      <t>カンリシツ</t>
    </rPh>
    <phoneticPr fontId="5"/>
  </si>
  <si>
    <t>1F多目的室</t>
    <rPh sb="2" eb="5">
      <t>タモクテキ</t>
    </rPh>
    <rPh sb="5" eb="6">
      <t>シツ</t>
    </rPh>
    <phoneticPr fontId="5"/>
  </si>
  <si>
    <t>多目的室</t>
    <rPh sb="0" eb="3">
      <t>タモクテキ</t>
    </rPh>
    <rPh sb="3" eb="4">
      <t>シツ</t>
    </rPh>
    <phoneticPr fontId="5"/>
  </si>
  <si>
    <t>ACP-2A</t>
    <phoneticPr fontId="5"/>
  </si>
  <si>
    <t>1d</t>
    <phoneticPr fontId="5"/>
  </si>
  <si>
    <t>1e</t>
    <phoneticPr fontId="5"/>
  </si>
  <si>
    <t>1f</t>
    <phoneticPr fontId="5"/>
  </si>
  <si>
    <t>1g</t>
    <phoneticPr fontId="5"/>
  </si>
  <si>
    <t>5a</t>
    <phoneticPr fontId="5"/>
  </si>
  <si>
    <t>5b</t>
    <phoneticPr fontId="5"/>
  </si>
  <si>
    <t>5c</t>
    <phoneticPr fontId="5"/>
  </si>
  <si>
    <t>2F執務室関係</t>
    <rPh sb="2" eb="5">
      <t>シツムシツ</t>
    </rPh>
    <rPh sb="5" eb="7">
      <t>カンケイ</t>
    </rPh>
    <phoneticPr fontId="5"/>
  </si>
  <si>
    <t>執務室③</t>
    <rPh sb="0" eb="3">
      <t>シツムシツ</t>
    </rPh>
    <phoneticPr fontId="5"/>
  </si>
  <si>
    <t>電話交換室</t>
    <rPh sb="0" eb="2">
      <t>デンワ</t>
    </rPh>
    <rPh sb="2" eb="4">
      <t>コウカン</t>
    </rPh>
    <rPh sb="4" eb="5">
      <t>シツ</t>
    </rPh>
    <phoneticPr fontId="5"/>
  </si>
  <si>
    <t>相談室⑤</t>
    <rPh sb="0" eb="3">
      <t>ソウダンシツ</t>
    </rPh>
    <phoneticPr fontId="5"/>
  </si>
  <si>
    <t>印刷室</t>
    <rPh sb="0" eb="3">
      <t>インサツシツ</t>
    </rPh>
    <phoneticPr fontId="5"/>
  </si>
  <si>
    <t>通路</t>
    <rPh sb="0" eb="2">
      <t>ツウロ</t>
    </rPh>
    <phoneticPr fontId="5"/>
  </si>
  <si>
    <t>2F会議室関係</t>
    <rPh sb="2" eb="5">
      <t>カイギシツ</t>
    </rPh>
    <rPh sb="5" eb="7">
      <t>カンケイ</t>
    </rPh>
    <phoneticPr fontId="5"/>
  </si>
  <si>
    <t>会議室②（プレスルーム）</t>
    <rPh sb="0" eb="3">
      <t>カイギシツ</t>
    </rPh>
    <phoneticPr fontId="5"/>
  </si>
  <si>
    <t>ACP-2B</t>
    <phoneticPr fontId="5"/>
  </si>
  <si>
    <t>会議室④</t>
    <rPh sb="0" eb="3">
      <t>カイギシツ</t>
    </rPh>
    <phoneticPr fontId="5"/>
  </si>
  <si>
    <t>会議室⑤</t>
    <rPh sb="0" eb="3">
      <t>カイギシツ</t>
    </rPh>
    <phoneticPr fontId="5"/>
  </si>
  <si>
    <t>打合室①</t>
    <rPh sb="0" eb="2">
      <t>ウチアワ</t>
    </rPh>
    <rPh sb="2" eb="3">
      <t>シツ</t>
    </rPh>
    <phoneticPr fontId="5"/>
  </si>
  <si>
    <t>打合室②</t>
    <rPh sb="0" eb="2">
      <t>ウチアワ</t>
    </rPh>
    <rPh sb="2" eb="3">
      <t>シツ</t>
    </rPh>
    <phoneticPr fontId="5"/>
  </si>
  <si>
    <t>廊下③</t>
    <rPh sb="0" eb="2">
      <t>ロウカ</t>
    </rPh>
    <phoneticPr fontId="5"/>
  </si>
  <si>
    <t>EVホール①</t>
    <phoneticPr fontId="5"/>
  </si>
  <si>
    <t>ACP-2S1</t>
    <phoneticPr fontId="5"/>
  </si>
  <si>
    <t>ACP-2S2</t>
  </si>
  <si>
    <t>サーバー室</t>
    <rPh sb="4" eb="5">
      <t>シツ</t>
    </rPh>
    <phoneticPr fontId="5"/>
  </si>
  <si>
    <t>2Fサーバー室</t>
    <rPh sb="6" eb="7">
      <t>シツ</t>
    </rPh>
    <phoneticPr fontId="5"/>
  </si>
  <si>
    <t>2Fプリンター室等</t>
    <rPh sb="7" eb="8">
      <t>シツ</t>
    </rPh>
    <rPh sb="8" eb="9">
      <t>トウ</t>
    </rPh>
    <phoneticPr fontId="5"/>
  </si>
  <si>
    <t>事務室</t>
    <rPh sb="0" eb="3">
      <t>ジムシツ</t>
    </rPh>
    <phoneticPr fontId="5"/>
  </si>
  <si>
    <t>プリンター室</t>
    <rPh sb="5" eb="6">
      <t>シツ</t>
    </rPh>
    <phoneticPr fontId="5"/>
  </si>
  <si>
    <t>ACP-2G</t>
    <phoneticPr fontId="5"/>
  </si>
  <si>
    <t>7a</t>
    <phoneticPr fontId="5"/>
  </si>
  <si>
    <t>7b</t>
    <phoneticPr fontId="5"/>
  </si>
  <si>
    <t>8a</t>
    <phoneticPr fontId="5"/>
  </si>
  <si>
    <t>8b</t>
    <phoneticPr fontId="5"/>
  </si>
  <si>
    <t>9a</t>
    <phoneticPr fontId="5"/>
  </si>
  <si>
    <t>9b</t>
    <phoneticPr fontId="5"/>
  </si>
  <si>
    <t>2F災害時対策室関係</t>
    <rPh sb="2" eb="4">
      <t>サイガイ</t>
    </rPh>
    <rPh sb="4" eb="5">
      <t>ジ</t>
    </rPh>
    <rPh sb="5" eb="7">
      <t>タイサク</t>
    </rPh>
    <rPh sb="7" eb="8">
      <t>シツ</t>
    </rPh>
    <rPh sb="8" eb="10">
      <t>カンケイ</t>
    </rPh>
    <phoneticPr fontId="5"/>
  </si>
  <si>
    <t>執務室④</t>
    <rPh sb="0" eb="3">
      <t>シツムシツ</t>
    </rPh>
    <phoneticPr fontId="5"/>
  </si>
  <si>
    <t>庁議室</t>
    <rPh sb="0" eb="2">
      <t>チョウギ</t>
    </rPh>
    <rPh sb="2" eb="3">
      <t>シツ</t>
    </rPh>
    <phoneticPr fontId="5"/>
  </si>
  <si>
    <t>町長室</t>
    <rPh sb="0" eb="3">
      <t>チョウチョウシツ</t>
    </rPh>
    <phoneticPr fontId="5"/>
  </si>
  <si>
    <t>副町長室</t>
    <rPh sb="0" eb="1">
      <t>フク</t>
    </rPh>
    <rPh sb="1" eb="4">
      <t>チョウチョウシツ</t>
    </rPh>
    <phoneticPr fontId="5"/>
  </si>
  <si>
    <t>秘書室</t>
    <rPh sb="0" eb="2">
      <t>ヒショ</t>
    </rPh>
    <rPh sb="2" eb="3">
      <t>シツ</t>
    </rPh>
    <phoneticPr fontId="5"/>
  </si>
  <si>
    <t>会議室⑥</t>
    <rPh sb="0" eb="3">
      <t>カイギシツ</t>
    </rPh>
    <phoneticPr fontId="5"/>
  </si>
  <si>
    <t>会議室⑦</t>
    <rPh sb="0" eb="3">
      <t>カイギシツ</t>
    </rPh>
    <phoneticPr fontId="5"/>
  </si>
  <si>
    <t>会議室⑧</t>
    <rPh sb="0" eb="3">
      <t>カイギシツ</t>
    </rPh>
    <phoneticPr fontId="5"/>
  </si>
  <si>
    <t>無線室</t>
    <rPh sb="0" eb="2">
      <t>ムセン</t>
    </rPh>
    <rPh sb="2" eb="3">
      <t>シツ</t>
    </rPh>
    <phoneticPr fontId="5"/>
  </si>
  <si>
    <t>廊下⑤</t>
    <rPh sb="0" eb="2">
      <t>ロウカ</t>
    </rPh>
    <phoneticPr fontId="5"/>
  </si>
  <si>
    <t>廊下⑥</t>
    <rPh sb="0" eb="2">
      <t>ロウカ</t>
    </rPh>
    <phoneticPr fontId="5"/>
  </si>
  <si>
    <t>ACP-3A</t>
    <phoneticPr fontId="5"/>
  </si>
  <si>
    <t>6a</t>
    <phoneticPr fontId="5"/>
  </si>
  <si>
    <t>6b</t>
    <phoneticPr fontId="5"/>
  </si>
  <si>
    <t>12a</t>
    <phoneticPr fontId="5"/>
  </si>
  <si>
    <t>12b</t>
    <phoneticPr fontId="5"/>
  </si>
  <si>
    <t>19a</t>
    <phoneticPr fontId="5"/>
  </si>
  <si>
    <t>19b</t>
    <phoneticPr fontId="5"/>
  </si>
  <si>
    <t>20a</t>
    <phoneticPr fontId="5"/>
  </si>
  <si>
    <t>20b</t>
    <phoneticPr fontId="5"/>
  </si>
  <si>
    <t>3F議会・委員会関係</t>
    <rPh sb="2" eb="4">
      <t>ギカイ</t>
    </rPh>
    <rPh sb="5" eb="8">
      <t>イインカイ</t>
    </rPh>
    <rPh sb="8" eb="10">
      <t>カンケイ</t>
    </rPh>
    <phoneticPr fontId="5"/>
  </si>
  <si>
    <t>議長・副議長室</t>
    <rPh sb="0" eb="2">
      <t>ギチョウ</t>
    </rPh>
    <rPh sb="3" eb="6">
      <t>フクギチョウ</t>
    </rPh>
    <rPh sb="6" eb="7">
      <t>シツ</t>
    </rPh>
    <phoneticPr fontId="5"/>
  </si>
  <si>
    <t>議会事務局・監査委員事務局</t>
    <rPh sb="0" eb="2">
      <t>ギカイ</t>
    </rPh>
    <rPh sb="2" eb="5">
      <t>ジムキョク</t>
    </rPh>
    <rPh sb="6" eb="8">
      <t>カンサ</t>
    </rPh>
    <rPh sb="8" eb="10">
      <t>イイン</t>
    </rPh>
    <rPh sb="10" eb="13">
      <t>ジムキョク</t>
    </rPh>
    <phoneticPr fontId="5"/>
  </si>
  <si>
    <t>控室</t>
    <rPh sb="0" eb="2">
      <t>ヒカエシツ</t>
    </rPh>
    <phoneticPr fontId="5"/>
  </si>
  <si>
    <t>図書室</t>
    <rPh sb="0" eb="3">
      <t>トショシツ</t>
    </rPh>
    <phoneticPr fontId="5"/>
  </si>
  <si>
    <t>委員会室①（全員協議会室）</t>
    <rPh sb="0" eb="4">
      <t>イインカイシツ</t>
    </rPh>
    <rPh sb="6" eb="8">
      <t>ゼンイン</t>
    </rPh>
    <rPh sb="8" eb="11">
      <t>キョウギカイ</t>
    </rPh>
    <rPh sb="11" eb="12">
      <t>シツ</t>
    </rPh>
    <phoneticPr fontId="5"/>
  </si>
  <si>
    <t>委員会室②</t>
    <rPh sb="0" eb="4">
      <t>イインカイシツ</t>
    </rPh>
    <phoneticPr fontId="5"/>
  </si>
  <si>
    <t>委員会室③</t>
    <rPh sb="0" eb="4">
      <t>イインカイシツ</t>
    </rPh>
    <phoneticPr fontId="5"/>
  </si>
  <si>
    <t>議員控室①</t>
    <rPh sb="0" eb="2">
      <t>ギイン</t>
    </rPh>
    <rPh sb="2" eb="4">
      <t>ヒカエシツ</t>
    </rPh>
    <phoneticPr fontId="5"/>
  </si>
  <si>
    <t>議員控室②</t>
    <rPh sb="0" eb="2">
      <t>ギイン</t>
    </rPh>
    <rPh sb="2" eb="4">
      <t>ヒカエシツ</t>
    </rPh>
    <phoneticPr fontId="5"/>
  </si>
  <si>
    <t>議員控室③</t>
    <rPh sb="0" eb="2">
      <t>ギイン</t>
    </rPh>
    <rPh sb="2" eb="4">
      <t>ヒカエシツ</t>
    </rPh>
    <phoneticPr fontId="5"/>
  </si>
  <si>
    <t>リフレッシュコーナー</t>
    <phoneticPr fontId="5"/>
  </si>
  <si>
    <t>休憩室③</t>
    <rPh sb="0" eb="3">
      <t>キュウケイシツ</t>
    </rPh>
    <phoneticPr fontId="5"/>
  </si>
  <si>
    <t>ロッカー室①</t>
    <rPh sb="4" eb="5">
      <t>シツ</t>
    </rPh>
    <phoneticPr fontId="5"/>
  </si>
  <si>
    <t>ロッカー室②</t>
    <rPh sb="4" eb="5">
      <t>シツ</t>
    </rPh>
    <phoneticPr fontId="5"/>
  </si>
  <si>
    <t>職員組合室</t>
    <rPh sb="0" eb="2">
      <t>ショクイン</t>
    </rPh>
    <rPh sb="2" eb="4">
      <t>クミアイ</t>
    </rPh>
    <rPh sb="4" eb="5">
      <t>シツ</t>
    </rPh>
    <phoneticPr fontId="5"/>
  </si>
  <si>
    <t>授乳室②</t>
    <rPh sb="0" eb="2">
      <t>ジュニュウ</t>
    </rPh>
    <rPh sb="2" eb="3">
      <t>シツ</t>
    </rPh>
    <phoneticPr fontId="5"/>
  </si>
  <si>
    <t>機材庫</t>
    <rPh sb="0" eb="2">
      <t>キザイ</t>
    </rPh>
    <rPh sb="2" eb="3">
      <t>コ</t>
    </rPh>
    <phoneticPr fontId="5"/>
  </si>
  <si>
    <t>廊下⑦</t>
    <rPh sb="0" eb="2">
      <t>ロウカ</t>
    </rPh>
    <phoneticPr fontId="5"/>
  </si>
  <si>
    <t>廊下⑧</t>
    <rPh sb="0" eb="2">
      <t>ロウカ</t>
    </rPh>
    <phoneticPr fontId="5"/>
  </si>
  <si>
    <t>廊下⑨</t>
    <rPh sb="0" eb="2">
      <t>ロウカ</t>
    </rPh>
    <phoneticPr fontId="5"/>
  </si>
  <si>
    <t>倉庫⑥</t>
    <rPh sb="0" eb="2">
      <t>ソウコ</t>
    </rPh>
    <phoneticPr fontId="5"/>
  </si>
  <si>
    <t>ACP-3B</t>
    <phoneticPr fontId="5"/>
  </si>
  <si>
    <t>3F共用部関係</t>
    <rPh sb="2" eb="5">
      <t>キョウヨウブ</t>
    </rPh>
    <rPh sb="5" eb="7">
      <t>カンケイ</t>
    </rPh>
    <phoneticPr fontId="5"/>
  </si>
  <si>
    <t>EVホール②・スロープ</t>
    <phoneticPr fontId="5"/>
  </si>
  <si>
    <t>展望ロビー</t>
    <rPh sb="0" eb="2">
      <t>テンボウ</t>
    </rPh>
    <phoneticPr fontId="5"/>
  </si>
  <si>
    <t>会議室⑨</t>
    <rPh sb="0" eb="3">
      <t>カイギシツ</t>
    </rPh>
    <phoneticPr fontId="5"/>
  </si>
  <si>
    <t>EVホール③</t>
    <phoneticPr fontId="5"/>
  </si>
  <si>
    <t>ACP-3C1</t>
    <phoneticPr fontId="5"/>
  </si>
  <si>
    <t>ACP-3C2</t>
  </si>
  <si>
    <t>休憩室①</t>
    <rPh sb="0" eb="3">
      <t>キュウケイシツ</t>
    </rPh>
    <phoneticPr fontId="5"/>
  </si>
  <si>
    <t>休憩室②</t>
    <rPh sb="0" eb="3">
      <t>キュウケイシツ</t>
    </rPh>
    <phoneticPr fontId="5"/>
  </si>
  <si>
    <t>ACP-4E</t>
    <phoneticPr fontId="5"/>
  </si>
  <si>
    <t>4F電気室</t>
    <rPh sb="2" eb="4">
      <t>デンキ</t>
    </rPh>
    <rPh sb="4" eb="5">
      <t>シツ</t>
    </rPh>
    <phoneticPr fontId="5"/>
  </si>
  <si>
    <t>電気室</t>
    <rPh sb="0" eb="2">
      <t>デンキ</t>
    </rPh>
    <rPh sb="2" eb="3">
      <t>シツ</t>
    </rPh>
    <phoneticPr fontId="5"/>
  </si>
  <si>
    <t>RXUP1000FB</t>
    <phoneticPr fontId="5"/>
  </si>
  <si>
    <t>FXYMP45EA</t>
    <phoneticPr fontId="5"/>
  </si>
  <si>
    <t>FXYMP71EA</t>
    <phoneticPr fontId="5"/>
  </si>
  <si>
    <t>FXYFP28NA</t>
    <phoneticPr fontId="5"/>
  </si>
  <si>
    <t>FXYMP56EA</t>
    <phoneticPr fontId="5"/>
  </si>
  <si>
    <t>FXYMP90EA</t>
    <phoneticPr fontId="5"/>
  </si>
  <si>
    <t>FXYFP45NA</t>
    <phoneticPr fontId="5"/>
  </si>
  <si>
    <t>FXYCP22EA</t>
    <phoneticPr fontId="5"/>
  </si>
  <si>
    <t>RXYP160DC</t>
    <phoneticPr fontId="5"/>
  </si>
  <si>
    <t>RSRP40BFT</t>
    <phoneticPr fontId="5"/>
  </si>
  <si>
    <t>FHGP40FA</t>
    <phoneticPr fontId="5"/>
  </si>
  <si>
    <t>RXYP140DC</t>
    <phoneticPr fontId="5"/>
  </si>
  <si>
    <t>RXUP615FB</t>
    <phoneticPr fontId="5"/>
  </si>
  <si>
    <t>RXUP224FB</t>
    <phoneticPr fontId="5"/>
  </si>
  <si>
    <t>FXYFP36NA</t>
    <phoneticPr fontId="5"/>
  </si>
  <si>
    <t>RZCP450KAR</t>
    <phoneticPr fontId="5"/>
  </si>
  <si>
    <t>FVYCP450MAR</t>
    <phoneticPr fontId="5"/>
  </si>
  <si>
    <t>会議室③</t>
    <rPh sb="0" eb="3">
      <t>カイギシツ</t>
    </rPh>
    <phoneticPr fontId="5"/>
  </si>
  <si>
    <t>RXTP112F</t>
    <phoneticPr fontId="5"/>
  </si>
  <si>
    <t>FXYCP45EA</t>
    <phoneticPr fontId="5"/>
  </si>
  <si>
    <t>FXYCP36EA</t>
    <phoneticPr fontId="5"/>
  </si>
  <si>
    <t>RXUP500FB</t>
    <phoneticPr fontId="5"/>
  </si>
  <si>
    <t>RXUP670FB</t>
    <phoneticPr fontId="5"/>
  </si>
  <si>
    <t>FXYCP28EA</t>
    <phoneticPr fontId="5"/>
  </si>
  <si>
    <t>RZCP140KA</t>
    <phoneticPr fontId="5"/>
  </si>
  <si>
    <t>FVYCP140MA</t>
    <phoneticPr fontId="5"/>
  </si>
  <si>
    <t>R410A</t>
    <phoneticPr fontId="5"/>
  </si>
  <si>
    <t>7.5*3</t>
    <phoneticPr fontId="5"/>
  </si>
  <si>
    <t>益城町役場本庁舎</t>
    <rPh sb="0" eb="3">
      <t>マシキマチ</t>
    </rPh>
    <rPh sb="3" eb="5">
      <t>ヤクバ</t>
    </rPh>
    <rPh sb="5" eb="8">
      <t>ホンチョウシャ</t>
    </rPh>
    <phoneticPr fontId="5"/>
  </si>
  <si>
    <t>熊本県上益城郡益城町宮園702ほか</t>
    <rPh sb="0" eb="3">
      <t>クマモトケン</t>
    </rPh>
    <rPh sb="3" eb="7">
      <t>カミマシキグン</t>
    </rPh>
    <rPh sb="7" eb="10">
      <t>マシキマチ</t>
    </rPh>
    <rPh sb="10" eb="12">
      <t>ミヤゾノ</t>
    </rPh>
    <phoneticPr fontId="5"/>
  </si>
  <si>
    <t>益城町</t>
    <rPh sb="0" eb="3">
      <t>マシキマチ</t>
    </rPh>
    <phoneticPr fontId="5"/>
  </si>
  <si>
    <t>R5.4.1現在時点</t>
    <rPh sb="6" eb="8">
      <t>ゲンザイ</t>
    </rPh>
    <rPh sb="8" eb="10">
      <t>ジテン</t>
    </rPh>
    <phoneticPr fontId="5"/>
  </si>
  <si>
    <t>R32</t>
    <phoneticPr fontId="5"/>
  </si>
  <si>
    <t>7.5+7.1</t>
    <phoneticPr fontId="5"/>
  </si>
  <si>
    <t>7.1+7.0</t>
    <phoneticPr fontId="5"/>
  </si>
  <si>
    <t>7.5+7.5</t>
    <phoneticPr fontId="5"/>
  </si>
  <si>
    <t>ACP-1</t>
    <phoneticPr fontId="5"/>
  </si>
  <si>
    <t>談話室</t>
    <rPh sb="0" eb="3">
      <t>ダンワシツ</t>
    </rPh>
    <phoneticPr fontId="5"/>
  </si>
  <si>
    <t>車庫棟</t>
    <rPh sb="0" eb="2">
      <t>シャコ</t>
    </rPh>
    <rPh sb="2" eb="3">
      <t>トウ</t>
    </rPh>
    <phoneticPr fontId="5"/>
  </si>
  <si>
    <t>屋外</t>
    <rPh sb="0" eb="2">
      <t>オクガイ</t>
    </rPh>
    <phoneticPr fontId="5"/>
  </si>
  <si>
    <t>R32</t>
    <phoneticPr fontId="5"/>
  </si>
  <si>
    <t>※圧縮機4基冷媒系統独立(6.9kW*4)</t>
    <rPh sb="1" eb="4">
      <t>アッシュクキ</t>
    </rPh>
    <rPh sb="5" eb="6">
      <t>キ</t>
    </rPh>
    <rPh sb="6" eb="8">
      <t>レイバイ</t>
    </rPh>
    <rPh sb="8" eb="10">
      <t>ケイトウ</t>
    </rPh>
    <rPh sb="10" eb="12">
      <t>ドクリツ</t>
    </rPh>
    <phoneticPr fontId="5"/>
  </si>
  <si>
    <t>天井隠蔽型</t>
    <rPh sb="0" eb="2">
      <t>テンジョウ</t>
    </rPh>
    <rPh sb="2" eb="4">
      <t>インペイ</t>
    </rPh>
    <rPh sb="4" eb="5">
      <t>ガタ</t>
    </rPh>
    <phoneticPr fontId="5"/>
  </si>
  <si>
    <t>天井隠蔽型</t>
  </si>
  <si>
    <t>天カセ４</t>
  </si>
  <si>
    <t xml:space="preserve">天井隠蔽型 </t>
  </si>
  <si>
    <t>天カセ４</t>
    <rPh sb="0" eb="1">
      <t>テン</t>
    </rPh>
    <phoneticPr fontId="5"/>
  </si>
  <si>
    <t>天カセ２</t>
    <rPh sb="0" eb="1">
      <t>テン</t>
    </rPh>
    <phoneticPr fontId="5"/>
  </si>
  <si>
    <t>天カセ２</t>
  </si>
  <si>
    <t>※1台は予備機</t>
  </si>
  <si>
    <t>床置きダクト</t>
    <rPh sb="0" eb="1">
      <t>ユカ</t>
    </rPh>
    <rPh sb="1" eb="2">
      <t>オ</t>
    </rPh>
    <phoneticPr fontId="5"/>
  </si>
  <si>
    <t>床置きダクト</t>
  </si>
  <si>
    <t>※1台は予備機</t>
    <phoneticPr fontId="5"/>
  </si>
  <si>
    <t>床置きダクト</t>
    <phoneticPr fontId="5"/>
  </si>
  <si>
    <t>備考（吹き出し口等）</t>
    <rPh sb="0" eb="2">
      <t>ビコウ</t>
    </rPh>
    <rPh sb="3" eb="4">
      <t>フ</t>
    </rPh>
    <rPh sb="5" eb="6">
      <t>ダ</t>
    </rPh>
    <rPh sb="7" eb="8">
      <t>グチ</t>
    </rPh>
    <rPh sb="8" eb="9">
      <t>ナド</t>
    </rPh>
    <phoneticPr fontId="5"/>
  </si>
  <si>
    <t>R5.5</t>
    <phoneticPr fontId="5"/>
  </si>
  <si>
    <t>R5.6</t>
    <phoneticPr fontId="5"/>
  </si>
  <si>
    <t>R5.7</t>
  </si>
  <si>
    <t>R5.8</t>
  </si>
  <si>
    <t>R5.9</t>
  </si>
  <si>
    <t>R5.10</t>
  </si>
  <si>
    <t>R5.11</t>
  </si>
  <si>
    <t>R5.12</t>
  </si>
  <si>
    <t>R6.1</t>
    <phoneticPr fontId="5"/>
  </si>
  <si>
    <t>R6.2</t>
    <phoneticPr fontId="5"/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</si>
  <si>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</si>
  <si>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</si>
  <si>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</si>
  <si>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</si>
  <si>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</si>
  <si>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</si>
  <si>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</si>
  <si>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</si>
  <si>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</si>
  <si>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</si>
  <si>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R7.2</t>
    <phoneticPr fontId="5"/>
  </si>
  <si>
    <t>R7.3</t>
    <phoneticPr fontId="5"/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</si>
  <si>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</si>
  <si>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</si>
  <si>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</si>
  <si>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</si>
  <si>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</si>
  <si>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</si>
  <si>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</si>
  <si>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</si>
  <si>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</si>
  <si>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5"/>
  </si>
  <si>
    <t>R8.2</t>
    <phoneticPr fontId="5"/>
  </si>
  <si>
    <t>R7.1</t>
    <phoneticPr fontId="5"/>
  </si>
  <si>
    <t>簡易点検</t>
    <rPh sb="0" eb="2">
      <t>カンイ</t>
    </rPh>
    <rPh sb="2" eb="4">
      <t>テンケン</t>
    </rPh>
    <phoneticPr fontId="5"/>
  </si>
  <si>
    <t>法定点検</t>
    <rPh sb="0" eb="2">
      <t>ホウテイ</t>
    </rPh>
    <rPh sb="2" eb="4">
      <t>テンケン</t>
    </rPh>
    <phoneticPr fontId="5"/>
  </si>
  <si>
    <t>シーズンイン点検</t>
    <rPh sb="6" eb="8">
      <t>テンケン</t>
    </rPh>
    <phoneticPr fontId="5"/>
  </si>
  <si>
    <t>フィルター清掃</t>
    <rPh sb="5" eb="7">
      <t>セイソウ</t>
    </rPh>
    <phoneticPr fontId="5"/>
  </si>
  <si>
    <t>○</t>
    <phoneticPr fontId="5"/>
  </si>
  <si>
    <t>R5年度</t>
    <rPh sb="2" eb="4">
      <t>ネンド</t>
    </rPh>
    <phoneticPr fontId="5"/>
  </si>
  <si>
    <t>R6年度</t>
    <rPh sb="2" eb="4">
      <t>ネンド</t>
    </rPh>
    <phoneticPr fontId="5"/>
  </si>
  <si>
    <t>R7年度</t>
    <rPh sb="2" eb="4">
      <t>ネンド</t>
    </rPh>
    <phoneticPr fontId="5"/>
  </si>
  <si>
    <t>1回</t>
    <rPh sb="1" eb="2">
      <t>カイ</t>
    </rPh>
    <phoneticPr fontId="5"/>
  </si>
  <si>
    <t>12回</t>
    <rPh sb="2" eb="3">
      <t>カイ</t>
    </rPh>
    <phoneticPr fontId="5"/>
  </si>
  <si>
    <t>5回</t>
    <rPh sb="1" eb="2">
      <t>カイ</t>
    </rPh>
    <phoneticPr fontId="5"/>
  </si>
  <si>
    <t>6回</t>
    <rPh sb="1" eb="2">
      <t>カイ</t>
    </rPh>
    <phoneticPr fontId="5"/>
  </si>
  <si>
    <t>天カセ１</t>
    <phoneticPr fontId="5"/>
  </si>
  <si>
    <t>天カセ２</t>
    <phoneticPr fontId="5"/>
  </si>
  <si>
    <t>FHKP40FA</t>
    <phoneticPr fontId="5"/>
  </si>
  <si>
    <t>待合コーナー（3）</t>
    <rPh sb="0" eb="2">
      <t>マチアイ</t>
    </rPh>
    <phoneticPr fontId="5"/>
  </si>
  <si>
    <t>FXYKP22EA</t>
    <phoneticPr fontId="5"/>
  </si>
  <si>
    <t>天カセ１</t>
    <rPh sb="0" eb="1">
      <t>テン</t>
    </rPh>
    <phoneticPr fontId="5"/>
  </si>
  <si>
    <t>PUZ-ERMP80HA11</t>
    <phoneticPr fontId="5"/>
  </si>
  <si>
    <t>PL-ERP80EA9</t>
    <phoneticPr fontId="5"/>
  </si>
  <si>
    <t>三菱電機</t>
    <rPh sb="0" eb="4">
      <t>ミツビシデンキ</t>
    </rPh>
    <phoneticPr fontId="5"/>
  </si>
  <si>
    <t>記号</t>
  </si>
  <si>
    <t>設置個所</t>
  </si>
  <si>
    <t>型式</t>
  </si>
  <si>
    <t>品番</t>
  </si>
  <si>
    <t>HEU1-1</t>
  </si>
  <si>
    <t>1F管理室</t>
  </si>
  <si>
    <t>天井ｶｾｯﾄ型</t>
  </si>
  <si>
    <t>VAC150GDS</t>
  </si>
  <si>
    <t>HEU1-2</t>
  </si>
  <si>
    <t>1F当直室</t>
  </si>
  <si>
    <t>HEU2-1</t>
  </si>
  <si>
    <t>2F事務室</t>
  </si>
  <si>
    <t>VAC500GDS</t>
  </si>
  <si>
    <t>HEU2-2</t>
  </si>
  <si>
    <t>2Fﾌﾟﾘﾝﾀｰ室</t>
  </si>
  <si>
    <t>VAC250GDS</t>
  </si>
  <si>
    <t>HEU3-1</t>
  </si>
  <si>
    <t>3F休憩室①</t>
  </si>
  <si>
    <t>HEU3-3</t>
  </si>
  <si>
    <t>No</t>
  </si>
  <si>
    <t>日本キヤリア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</si>
</sst>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[$-411]ggge&quot;年&quot;m&quot;月&quot;d&quot;日(&quot;aaa&quot;)&quot;"/>
    <numFmt numFmtId="178" formatCode="0.00_)&quot;(kg)&quot;"/>
    <numFmt numFmtId="179" formatCode="0.00_)&quot;(kW)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  <scheme val="minor"/>
    </font>
    <font>
      <u val="double"/>
      <sz val="2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wrapText="1"/>
    </xf>
    <xf numFmtId="0" fontId="13" fillId="0" borderId="0" xfId="0" applyFont="1">
      <alignment vertical="center"/>
    </xf>
    <xf numFmtId="0" fontId="13" fillId="2" borderId="1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3" fillId="2" borderId="5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8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58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20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55" fontId="0" fillId="0" borderId="17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58" fontId="0" fillId="0" borderId="17" xfId="0" applyNumberForma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right" vertical="center" shrinkToFit="1"/>
    </xf>
    <xf numFmtId="0" fontId="0" fillId="0" borderId="28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13" fillId="3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6" xfId="0" applyBorder="1" applyAlignment="1">
      <alignment vertical="center" shrinkToFit="1"/>
    </xf>
    <xf numFmtId="58" fontId="0" fillId="0" borderId="36" xfId="0" applyNumberFormat="1" applyBorder="1" applyAlignment="1">
      <alignment horizontal="center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5" xfId="0" applyBorder="1" applyAlignment="1">
      <alignment horizontal="right" vertical="center" shrinkToFit="1"/>
    </xf>
    <xf numFmtId="176" fontId="0" fillId="0" borderId="17" xfId="0" applyNumberForma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8" xfId="0" applyBorder="1">
      <alignment vertical="center"/>
    </xf>
    <xf numFmtId="0" fontId="0" fillId="0" borderId="25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/>
    </xf>
    <xf numFmtId="0" fontId="4" fillId="0" borderId="29" xfId="1" applyFont="1" applyBorder="1"/>
    <xf numFmtId="0" fontId="4" fillId="0" borderId="29" xfId="1" applyFont="1" applyBorder="1" applyAlignment="1">
      <alignment vertical="center"/>
    </xf>
    <xf numFmtId="2" fontId="4" fillId="0" borderId="29" xfId="1" applyNumberFormat="1" applyFont="1" applyBorder="1" applyAlignment="1">
      <alignment horizont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2" fontId="4" fillId="0" borderId="39" xfId="1" applyNumberFormat="1" applyFont="1" applyBorder="1" applyAlignment="1">
      <alignment horizontal="center"/>
    </xf>
    <xf numFmtId="0" fontId="0" fillId="0" borderId="40" xfId="0" applyBorder="1">
      <alignment vertical="center"/>
    </xf>
    <xf numFmtId="0" fontId="0" fillId="0" borderId="30" xfId="0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17" xfId="1" applyFont="1" applyBorder="1"/>
    <xf numFmtId="0" fontId="4" fillId="0" borderId="17" xfId="1" applyFont="1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right" vertical="center" shrinkToFit="1"/>
    </xf>
    <xf numFmtId="0" fontId="0" fillId="0" borderId="41" xfId="0" applyBorder="1" applyAlignment="1">
      <alignment vertical="center" shrinkToFit="1"/>
    </xf>
    <xf numFmtId="0" fontId="0" fillId="0" borderId="37" xfId="0" applyBorder="1" applyAlignment="1">
      <alignment horizontal="left" vertical="center"/>
    </xf>
    <xf numFmtId="0" fontId="0" fillId="0" borderId="36" xfId="0" applyBorder="1" applyAlignment="1">
      <alignment horizontal="right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58" fontId="0" fillId="0" borderId="25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right" vertical="center" shrinkToFit="1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left" vertical="center" shrinkToFit="1"/>
    </xf>
    <xf numFmtId="58" fontId="0" fillId="0" borderId="19" xfId="0" applyNumberFormat="1" applyBorder="1" applyAlignment="1">
      <alignment horizontal="center" vertical="center" shrinkToFit="1"/>
    </xf>
    <xf numFmtId="0" fontId="0" fillId="0" borderId="31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 shrinkToFit="1"/>
    </xf>
    <xf numFmtId="2" fontId="9" fillId="0" borderId="17" xfId="0" applyNumberFormat="1" applyFont="1" applyBorder="1" applyAlignment="1">
      <alignment horizontal="center" vertical="center" shrinkToFit="1"/>
    </xf>
    <xf numFmtId="0" fontId="0" fillId="0" borderId="40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>
      <alignment vertical="center"/>
    </xf>
    <xf numFmtId="0" fontId="0" fillId="0" borderId="27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2" fontId="0" fillId="0" borderId="25" xfId="0" applyNumberForma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8" fillId="0" borderId="35" xfId="0" applyFont="1" applyBorder="1" applyAlignment="1">
      <alignment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3" borderId="0" xfId="0" applyFill="1">
      <alignment vertical="center"/>
    </xf>
    <xf numFmtId="0" fontId="8" fillId="0" borderId="17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8" fillId="0" borderId="36" xfId="0" applyFont="1" applyBorder="1" applyAlignment="1">
      <alignment vertical="center" shrinkToFit="1"/>
    </xf>
    <xf numFmtId="0" fontId="20" fillId="0" borderId="36" xfId="1" applyFont="1" applyBorder="1" applyAlignment="1">
      <alignment vertical="center"/>
    </xf>
    <xf numFmtId="0" fontId="20" fillId="0" borderId="36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4"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419099</xdr:colOff>
      <xdr:row>1</xdr:row>
      <xdr:rowOff>85724</xdr:rowOff>
    </xdr:from>
    <xdr:to>
      <xdr:col>7</xdr:col>
      <xdr:colOff>336175</xdr:colOff>
      <xdr:row>5</xdr:row>
      <xdr:rowOff>44823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81834" y="433106"/>
          <a:ext cx="2718547" cy="799541"/>
        </a:xfrm>
        <a:prstGeom prst="wedgeRoundRectCallout">
          <a:avLst>
            <a:gd name="adj1" fmla="val -77083"/>
            <a:gd name="adj2" fmla="val 11847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空調機器一覧表の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”管理番号”を指定。</a:t>
          </a:r>
        </a:p>
      </xdr:txBody>
    </xdr:sp>
    <xdr:clientData/>
  </xdr:twoCellAnchor>
  <xdr:twoCellAnchor>
    <xdr:from>
      <xdr:col>6</xdr:col>
      <xdr:colOff>371474</xdr:colOff>
      <xdr:row>11</xdr:row>
      <xdr:rowOff>180974</xdr:rowOff>
    </xdr:from>
    <xdr:to>
      <xdr:col>8</xdr:col>
      <xdr:colOff>212911</xdr:colOff>
      <xdr:row>14</xdr:row>
      <xdr:rowOff>212911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34945" y="2601445"/>
          <a:ext cx="2642907" cy="704290"/>
        </a:xfrm>
        <a:prstGeom prst="wedgeRoundRectCallout">
          <a:avLst>
            <a:gd name="adj1" fmla="val -76447"/>
            <a:gd name="adj2" fmla="val 15785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空調機器一覧表の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”機器</a:t>
          </a:r>
          <a:r>
            <a:rPr kumimoji="1" lang="en-US" altLang="ja-JP" sz="1100">
              <a:solidFill>
                <a:schemeClr val="tx1"/>
              </a:solidFill>
            </a:rPr>
            <a:t>No</a:t>
          </a:r>
          <a:r>
            <a:rPr kumimoji="1" lang="ja-JP" altLang="en-US" sz="1100">
              <a:solidFill>
                <a:schemeClr val="tx1"/>
              </a:solidFill>
            </a:rPr>
            <a:t>”を指定。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tabColor rgb="FFFFFF00"/>
  </sheetPr>
  <dimension ref="A1:R25"/>
  <sheetViews>
    <sheetView zoomScaleNormal="100" workbookViewId="0">
      <selection activeCell="D22" sqref="D22:F22"/>
    </sheetView>
  </sheetViews>
  <sheetFormatPr defaultRowHeight="13.5" x14ac:dyDescent="0.15"/>
  <cols>
    <col min="1" max="3" width="2.625" customWidth="1"/>
    <col min="4" max="4" width="2.125" customWidth="1"/>
    <col min="5" max="17" width="18.375" customWidth="1"/>
    <col min="18" max="18" width="18.625" customWidth="1"/>
  </cols>
  <sheetData>
    <row r="1" spans="1:18" ht="27.95" customHeight="1" x14ac:dyDescent="0.15">
      <c r="A1" s="3" t="s">
        <v>22</v>
      </c>
      <c r="B1" s="4"/>
      <c r="C1" s="4"/>
      <c r="D1" s="4"/>
      <c r="E1" s="4"/>
      <c r="F1" s="5"/>
      <c r="G1" s="49"/>
      <c r="H1" s="49"/>
      <c r="I1" s="44" t="s">
        <v>43</v>
      </c>
    </row>
    <row r="2" spans="1:18" x14ac:dyDescent="0.15">
      <c r="A2" s="6" t="s">
        <v>23</v>
      </c>
      <c r="B2" s="6"/>
      <c r="C2" s="6"/>
      <c r="D2" s="6"/>
      <c r="E2" s="6"/>
      <c r="F2" s="6"/>
      <c r="G2" s="6"/>
      <c r="H2" s="6"/>
      <c r="I2" s="45" t="s">
        <v>12</v>
      </c>
      <c r="J2" s="6"/>
      <c r="K2" s="6"/>
      <c r="L2" s="6"/>
      <c r="M2" s="6"/>
      <c r="N2" s="6"/>
      <c r="O2" s="6"/>
      <c r="P2" s="6"/>
      <c r="Q2" s="6"/>
      <c r="R2" s="6"/>
    </row>
    <row r="3" spans="1:18" ht="18" customHeight="1" x14ac:dyDescent="0.15">
      <c r="A3" s="7" t="s">
        <v>9</v>
      </c>
      <c r="B3" s="8"/>
      <c r="C3" s="9"/>
      <c r="D3" s="10"/>
      <c r="E3" s="162" t="str">
        <f>一般情報!B1</f>
        <v>益城町役場本庁舎</v>
      </c>
      <c r="F3" s="16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8" customHeight="1" x14ac:dyDescent="0.15">
      <c r="A4" s="7" t="s">
        <v>10</v>
      </c>
      <c r="B4" s="7"/>
      <c r="C4" s="8"/>
      <c r="D4" s="10"/>
      <c r="E4" s="162" t="str">
        <f>一般情報!B2</f>
        <v>熊本県上益城郡益城町宮園702ほか</v>
      </c>
      <c r="F4" s="16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8" customHeight="1" x14ac:dyDescent="0.15">
      <c r="A5" s="11" t="s">
        <v>24</v>
      </c>
      <c r="B5" s="12"/>
      <c r="C5" s="13"/>
      <c r="D5" s="12"/>
      <c r="E5" s="162" t="str">
        <f>一般情報!B3</f>
        <v>益城町</v>
      </c>
      <c r="F5" s="163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15">
      <c r="A6" s="6" t="s">
        <v>57</v>
      </c>
      <c r="B6" s="6"/>
      <c r="C6" s="6"/>
      <c r="D6" s="6"/>
      <c r="E6" s="42" t="s">
        <v>71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8" x14ac:dyDescent="0.15">
      <c r="A7" s="6" t="s">
        <v>48</v>
      </c>
      <c r="E7" s="52" t="str">
        <f>INDEX('別紙　空調機器一覧'!$A:$S,MATCH(E$6,'別紙　空調機器一覧'!$C:$C,0),MATCH($A7,'別紙　空調機器一覧'!$1:$1,0))</f>
        <v>ACP-1A</v>
      </c>
      <c r="G7" s="6"/>
    </row>
    <row r="8" spans="1:18" ht="18" customHeight="1" x14ac:dyDescent="0.15">
      <c r="A8" s="6" t="s">
        <v>42</v>
      </c>
      <c r="B8" s="6"/>
      <c r="C8" s="6"/>
      <c r="D8" s="6"/>
      <c r="E8" s="16" t="e">
        <f>INDEX('別紙　空調機器一覧'!$A:$S,MATCH($E$7&amp;"_"&amp;E$17,'別紙　空調機器一覧'!$T:$T,0),MATCH($A8,'別紙　空調機器一覧'!$1:$1,0))</f>
        <v>#N/A</v>
      </c>
      <c r="F8" s="16" t="e">
        <f>INDEX('別紙　空調機器一覧'!$A:$S,MATCH($E$7&amp;"_"&amp;F$17,'別紙　空調機器一覧'!$T:$T,0),MATCH($A8,'別紙　空調機器一覧'!$1:$1,0))</f>
        <v>#N/A</v>
      </c>
      <c r="G8" s="6"/>
    </row>
    <row r="9" spans="1:18" ht="18" customHeight="1" x14ac:dyDescent="0.15">
      <c r="A9" s="14" t="s">
        <v>50</v>
      </c>
      <c r="B9" s="13"/>
      <c r="C9" s="13"/>
      <c r="D9" s="13"/>
      <c r="E9" s="15" t="e">
        <f>INDEX('別紙　空調機器一覧'!$A:$S,MATCH($E$7&amp;"_"&amp;E$17,'別紙　空調機器一覧'!$T:$T,0),MATCH($A9,'別紙　空調機器一覧'!$1:$1,0))</f>
        <v>#N/A</v>
      </c>
      <c r="F9" s="15" t="e">
        <f>INDEX('別紙　空調機器一覧'!$A:$S,MATCH($E$7&amp;"_"&amp;F$17,'別紙　空調機器一覧'!$T:$T,0),MATCH($A9,'別紙　空調機器一覧'!$1:$1,0))</f>
        <v>#N/A</v>
      </c>
      <c r="G9" s="6"/>
    </row>
    <row r="10" spans="1:18" ht="18" customHeight="1" x14ac:dyDescent="0.15">
      <c r="A10" s="14" t="s">
        <v>21</v>
      </c>
      <c r="B10" s="13"/>
      <c r="C10" s="13"/>
      <c r="D10" s="13"/>
      <c r="E10" s="16" t="e">
        <f>INDEX('別紙　空調機器一覧'!$A:$S,MATCH($E$7&amp;"_"&amp;E$17,'別紙　空調機器一覧'!$T:$T,0),MATCH($A10,'別紙　空調機器一覧'!$1:$1,0))</f>
        <v>#N/A</v>
      </c>
      <c r="F10" s="16" t="e">
        <f>INDEX('別紙　空調機器一覧'!$A:$S,MATCH($E$7&amp;"_"&amp;F$17,'別紙　空調機器一覧'!$T:$T,0),MATCH($A10,'別紙　空調機器一覧'!$1:$1,0))</f>
        <v>#N/A</v>
      </c>
      <c r="G10" s="6"/>
    </row>
    <row r="11" spans="1:18" ht="18" customHeight="1" x14ac:dyDescent="0.15">
      <c r="A11" s="8" t="s">
        <v>44</v>
      </c>
      <c r="B11" s="9"/>
      <c r="C11" s="9"/>
      <c r="D11" s="9"/>
      <c r="E11" s="15" t="e">
        <f>INDEX('別紙　空調機器一覧'!$A:$S,MATCH($E$7&amp;"_"&amp;E$17,'別紙　空調機器一覧'!$T:$T,0),MATCH($A11,'別紙　空調機器一覧'!$1:$1,0))</f>
        <v>#N/A</v>
      </c>
      <c r="F11" s="15" t="e">
        <f>INDEX('別紙　空調機器一覧'!$A:$S,MATCH($E$7&amp;"_"&amp;F$17,'別紙　空調機器一覧'!$T:$T,0),MATCH($A11,'別紙　空調機器一覧'!$1:$1,0))</f>
        <v>#N/A</v>
      </c>
      <c r="G11" s="6"/>
    </row>
    <row r="12" spans="1:18" ht="18" customHeight="1" x14ac:dyDescent="0.15">
      <c r="A12" s="17" t="s">
        <v>25</v>
      </c>
      <c r="B12" s="18"/>
      <c r="C12" s="18"/>
      <c r="D12" s="18"/>
      <c r="E12" s="16" t="e">
        <f>INDEX('別紙　空調機器一覧'!$A:$S,MATCH($E$7&amp;"_"&amp;E$17,'別紙　空調機器一覧'!$T:$T,0),MATCH($A12,'別紙　空調機器一覧'!$1:$1,0))</f>
        <v>#N/A</v>
      </c>
      <c r="F12" s="16" t="e">
        <f>INDEX('別紙　空調機器一覧'!$A:$S,MATCH($E$7&amp;"_"&amp;F$17,'別紙　空調機器一覧'!$T:$T,0),MATCH($A12,'別紙　空調機器一覧'!$1:$1,0))</f>
        <v>#N/A</v>
      </c>
      <c r="G12" s="6"/>
    </row>
    <row r="13" spans="1:18" ht="18" customHeight="1" x14ac:dyDescent="0.15">
      <c r="A13" s="19" t="s">
        <v>26</v>
      </c>
      <c r="B13" s="20"/>
      <c r="C13" s="20"/>
      <c r="D13" s="20"/>
      <c r="E13" s="21" t="e">
        <f>INDEX('別紙　空調機器一覧'!$A:$S,MATCH($E$7&amp;"_"&amp;E$17,'別紙　空調機器一覧'!$T:$T,0),MATCH($A13,'別紙　空調機器一覧'!$1:$1,0))</f>
        <v>#N/A</v>
      </c>
      <c r="F13" s="21" t="e">
        <f>INDEX('別紙　空調機器一覧'!$A:$S,MATCH($E$7&amp;"_"&amp;F$17,'別紙　空調機器一覧'!$T:$T,0),MATCH($A13,'別紙　空調機器一覧'!$1:$1,0))</f>
        <v>#N/A</v>
      </c>
      <c r="G13" s="6"/>
    </row>
    <row r="14" spans="1:18" ht="18" customHeight="1" x14ac:dyDescent="0.15">
      <c r="A14" s="14" t="s">
        <v>27</v>
      </c>
      <c r="B14" s="13"/>
      <c r="C14" s="13"/>
      <c r="D14" s="13"/>
      <c r="E14" s="16" t="e">
        <f>INDEX('別紙　空調機器一覧'!$A:$S,MATCH($E$7&amp;"_"&amp;E$17,'別紙　空調機器一覧'!$T:$T,0),MATCH($A14,'別紙　空調機器一覧'!$1:$1,0))</f>
        <v>#N/A</v>
      </c>
      <c r="F14" s="16" t="e">
        <f>INDEX('別紙　空調機器一覧'!$A:$S,MATCH($E$7&amp;"_"&amp;F$17,'別紙　空調機器一覧'!$T:$T,0),MATCH($A14,'別紙　空調機器一覧'!$1:$1,0))</f>
        <v>#N/A</v>
      </c>
      <c r="G14" s="6"/>
    </row>
    <row r="15" spans="1:18" ht="18" customHeight="1" x14ac:dyDescent="0.15">
      <c r="A15" s="164" t="s">
        <v>46</v>
      </c>
      <c r="B15" s="165"/>
      <c r="C15" s="165"/>
      <c r="D15" s="166"/>
      <c r="E15" s="22" t="e">
        <f>INDEX('別紙　空調機器一覧'!$A:$S,MATCH($E$7&amp;"_"&amp;E$17,'別紙　空調機器一覧'!$T:$T,0),MATCH($A15,'別紙　空調機器一覧'!$1:$1,0))</f>
        <v>#N/A</v>
      </c>
      <c r="F15" s="22" t="e">
        <f>INDEX('別紙　空調機器一覧'!$A:$S,MATCH($E$7&amp;"_"&amp;F$17,'別紙　空調機器一覧'!$T:$T,0),MATCH($A15,'別紙　空調機器一覧'!$1:$1,0))</f>
        <v>#N/A</v>
      </c>
      <c r="G15" s="6"/>
    </row>
    <row r="16" spans="1:18" ht="18" customHeight="1" x14ac:dyDescent="0.15">
      <c r="A16" s="164" t="s">
        <v>47</v>
      </c>
      <c r="B16" s="165"/>
      <c r="C16" s="165"/>
      <c r="D16" s="166"/>
      <c r="E16" s="23" t="e">
        <f>INDEX('別紙　空調機器一覧'!$A:$S,MATCH($E$7&amp;"_"&amp;E$17,'別紙　空調機器一覧'!$T:$T,0),MATCH($A16,'別紙　空調機器一覧'!$1:$1,0))</f>
        <v>#N/A</v>
      </c>
      <c r="F16" s="23" t="e">
        <f>INDEX('別紙　空調機器一覧'!$A:$S,MATCH($E$7&amp;"_"&amp;F$17,'別紙　空調機器一覧'!$T:$T,0),MATCH($A16,'別紙　空調機器一覧'!$1:$1,0))</f>
        <v>#N/A</v>
      </c>
      <c r="G16" s="6"/>
    </row>
    <row r="17" spans="1:18" x14ac:dyDescent="0.15">
      <c r="A17" s="6" t="s">
        <v>56</v>
      </c>
      <c r="B17" s="6"/>
      <c r="C17" s="6"/>
      <c r="D17" s="6"/>
      <c r="E17" s="64">
        <v>2</v>
      </c>
      <c r="F17" s="64">
        <v>2</v>
      </c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8" ht="15" customHeight="1" x14ac:dyDescent="0.15">
      <c r="A18" s="158" t="s">
        <v>28</v>
      </c>
      <c r="B18" s="159"/>
      <c r="C18" s="159"/>
      <c r="D18" s="159"/>
      <c r="E18" s="159"/>
      <c r="F18" s="24" t="s">
        <v>29</v>
      </c>
      <c r="G18" s="25" t="e">
        <f>#REF!</f>
        <v>#REF!</v>
      </c>
      <c r="H18" s="26" t="s">
        <v>30</v>
      </c>
      <c r="I18" s="26" t="s">
        <v>30</v>
      </c>
      <c r="J18" s="26" t="s">
        <v>30</v>
      </c>
      <c r="K18" s="26" t="s">
        <v>30</v>
      </c>
      <c r="L18" s="26" t="s">
        <v>30</v>
      </c>
      <c r="M18" s="26" t="s">
        <v>30</v>
      </c>
      <c r="N18" s="26" t="s">
        <v>30</v>
      </c>
      <c r="O18" s="26" t="s">
        <v>30</v>
      </c>
      <c r="P18" s="26" t="s">
        <v>30</v>
      </c>
      <c r="Q18" s="26" t="s">
        <v>30</v>
      </c>
    </row>
    <row r="19" spans="1:18" ht="15" customHeight="1" x14ac:dyDescent="0.15">
      <c r="A19" s="160"/>
      <c r="B19" s="161"/>
      <c r="C19" s="161"/>
      <c r="D19" s="161"/>
      <c r="E19" s="161"/>
      <c r="F19" s="53" t="s">
        <v>31</v>
      </c>
      <c r="G19" s="27" t="e">
        <f>#REF!</f>
        <v>#REF!</v>
      </c>
      <c r="H19" s="27"/>
      <c r="I19" s="27"/>
      <c r="J19" s="27"/>
      <c r="K19" s="27"/>
      <c r="L19" s="27"/>
      <c r="M19" s="27"/>
      <c r="N19" s="27"/>
      <c r="O19" s="28"/>
      <c r="P19" s="28"/>
      <c r="Q19" s="28"/>
      <c r="R19" s="28"/>
    </row>
    <row r="20" spans="1:18" ht="15" customHeight="1" x14ac:dyDescent="0.15">
      <c r="A20" s="147" t="s">
        <v>19</v>
      </c>
      <c r="B20" s="148"/>
      <c r="C20" s="148"/>
      <c r="D20" s="149" t="s">
        <v>32</v>
      </c>
      <c r="E20" s="150"/>
      <c r="F20" s="151"/>
      <c r="G20" s="27" t="e">
        <f>INDEX(#REF!,MATCH($E$6,#REF!,0),MATCH($A$20,#REF!,0))</f>
        <v>#REF!</v>
      </c>
      <c r="H20" s="27"/>
      <c r="I20" s="27"/>
      <c r="J20" s="27"/>
      <c r="K20" s="27"/>
      <c r="L20" s="27"/>
      <c r="M20" s="27"/>
      <c r="N20" s="27"/>
      <c r="O20" s="28"/>
      <c r="P20" s="28"/>
      <c r="Q20" s="28"/>
      <c r="R20" s="28"/>
    </row>
    <row r="21" spans="1:18" ht="21" x14ac:dyDescent="0.15">
      <c r="A21" s="152" t="s">
        <v>33</v>
      </c>
      <c r="B21" s="153"/>
      <c r="C21" s="29" t="s">
        <v>34</v>
      </c>
      <c r="D21" s="149" t="s">
        <v>35</v>
      </c>
      <c r="E21" s="150"/>
      <c r="F21" s="151"/>
      <c r="G21" s="27" t="e">
        <f>#REF!</f>
        <v>#REF!</v>
      </c>
      <c r="H21" s="27"/>
      <c r="I21" s="27"/>
      <c r="J21" s="27"/>
      <c r="K21" s="27"/>
      <c r="L21" s="27"/>
      <c r="M21" s="27"/>
      <c r="N21" s="27"/>
      <c r="O21" s="28"/>
      <c r="P21" s="28"/>
      <c r="Q21" s="28"/>
      <c r="R21" s="28"/>
    </row>
    <row r="22" spans="1:18" ht="47.1" customHeight="1" x14ac:dyDescent="0.15">
      <c r="A22" s="154"/>
      <c r="B22" s="155"/>
      <c r="C22" s="30" t="s">
        <v>7</v>
      </c>
      <c r="D22" s="149" t="s">
        <v>36</v>
      </c>
      <c r="E22" s="150"/>
      <c r="F22" s="151"/>
      <c r="G22" s="34" t="e">
        <f>INDEX(#REF!,MATCH($E$6,#REF!,0),MATCH($C$22,#REF!,0)+1)</f>
        <v>#REF!</v>
      </c>
      <c r="H22" s="34"/>
      <c r="I22" s="31"/>
      <c r="J22" s="31"/>
      <c r="K22" s="31"/>
      <c r="L22" s="31"/>
      <c r="M22" s="31"/>
      <c r="N22" s="31"/>
      <c r="O22" s="28"/>
      <c r="P22" s="28"/>
      <c r="Q22" s="28"/>
      <c r="R22" s="28"/>
    </row>
    <row r="23" spans="1:18" ht="47.1" customHeight="1" x14ac:dyDescent="0.15">
      <c r="A23" s="154"/>
      <c r="B23" s="155"/>
      <c r="C23" s="32" t="s">
        <v>20</v>
      </c>
      <c r="D23" s="149" t="s">
        <v>37</v>
      </c>
      <c r="E23" s="150"/>
      <c r="F23" s="151"/>
      <c r="G23" s="34" t="e">
        <f>INDEX(#REF!,MATCH($E$6,#REF!,0),MATCH($C$23,#REF!,0)+1)</f>
        <v>#REF!</v>
      </c>
      <c r="H23" s="34"/>
      <c r="I23" s="31"/>
      <c r="J23" s="31"/>
      <c r="K23" s="31"/>
      <c r="L23" s="31"/>
      <c r="M23" s="31"/>
      <c r="N23" s="31"/>
      <c r="O23" s="28"/>
      <c r="P23" s="28"/>
      <c r="Q23" s="28"/>
      <c r="R23" s="28"/>
    </row>
    <row r="24" spans="1:18" ht="47.1" customHeight="1" x14ac:dyDescent="0.15">
      <c r="A24" s="156"/>
      <c r="B24" s="157"/>
      <c r="C24" s="33" t="s">
        <v>38</v>
      </c>
      <c r="D24" s="149" t="s">
        <v>39</v>
      </c>
      <c r="E24" s="150"/>
      <c r="F24" s="151"/>
      <c r="G24" s="34" t="e">
        <f>IF(INDEX(#REF!,MATCH($E$6,#REF!,0),MATCH($C$24,#REF!,0))="","",INDEX(#REF!,MATCH($E$6,#REF!,0),MATCH($C$24,#REF!,0)))</f>
        <v>#REF!</v>
      </c>
      <c r="H24" s="34"/>
      <c r="I24" s="34"/>
      <c r="J24" s="34"/>
      <c r="K24" s="34"/>
      <c r="L24" s="34"/>
      <c r="M24" s="34"/>
      <c r="N24" s="34"/>
      <c r="O24" s="28"/>
      <c r="P24" s="28"/>
      <c r="Q24" s="28"/>
      <c r="R24" s="28"/>
    </row>
    <row r="25" spans="1:18" ht="47.1" customHeight="1" x14ac:dyDescent="0.15">
      <c r="A25" s="147" t="s">
        <v>40</v>
      </c>
      <c r="B25" s="148"/>
      <c r="C25" s="148"/>
      <c r="D25" s="149" t="s">
        <v>41</v>
      </c>
      <c r="E25" s="150"/>
      <c r="F25" s="151"/>
      <c r="G25" s="48"/>
      <c r="H25" s="48"/>
      <c r="I25" s="35"/>
      <c r="J25" s="35"/>
      <c r="K25" s="35"/>
      <c r="L25" s="35"/>
      <c r="M25" s="35"/>
      <c r="N25" s="35"/>
      <c r="O25" s="36"/>
      <c r="P25" s="36"/>
      <c r="Q25" s="36"/>
      <c r="R25" s="36"/>
    </row>
  </sheetData>
  <mergeCells count="15">
    <mergeCell ref="A18:E19"/>
    <mergeCell ref="E3:F3"/>
    <mergeCell ref="E4:F4"/>
    <mergeCell ref="E5:F5"/>
    <mergeCell ref="A15:D15"/>
    <mergeCell ref="A16:D16"/>
    <mergeCell ref="A25:C25"/>
    <mergeCell ref="D25:F25"/>
    <mergeCell ref="A20:C20"/>
    <mergeCell ref="D20:F20"/>
    <mergeCell ref="A21:B24"/>
    <mergeCell ref="D21:F21"/>
    <mergeCell ref="D22:F22"/>
    <mergeCell ref="D23:F23"/>
    <mergeCell ref="D24:F24"/>
  </mergeCells>
  <phoneticPr fontId="5"/>
  <conditionalFormatting sqref="E6">
    <cfRule type="expression" dxfId="23" priority="1">
      <formula>$B6&lt;&gt;$B7</formula>
    </cfRule>
    <cfRule type="expression" dxfId="22" priority="2">
      <formula>$B6&lt;&gt;$B7</formula>
    </cfRule>
    <cfRule type="expression" dxfId="21" priority="3">
      <formula>$B6&lt;&gt;$B7</formula>
    </cfRule>
  </conditionalFormatting>
  <pageMargins left="0.51181102362204722" right="0.51181102362204722" top="0.74803149606299213" bottom="0.31496062992125984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B4"/>
  <sheetViews>
    <sheetView workbookViewId="0">
      <selection activeCell="B4" sqref="B4"/>
    </sheetView>
  </sheetViews>
  <sheetFormatPr defaultRowHeight="13.5" x14ac:dyDescent="0.15"/>
  <cols>
    <col min="1" max="1" width="11" bestFit="1" customWidth="1"/>
    <col min="2" max="2" width="19.5" bestFit="1" customWidth="1"/>
  </cols>
  <sheetData>
    <row r="1" spans="1:2" x14ac:dyDescent="0.15">
      <c r="A1" t="s">
        <v>9</v>
      </c>
      <c r="B1" t="s">
        <v>234</v>
      </c>
    </row>
    <row r="2" spans="1:2" x14ac:dyDescent="0.15">
      <c r="A2" t="s">
        <v>10</v>
      </c>
      <c r="B2" t="s">
        <v>235</v>
      </c>
    </row>
    <row r="3" spans="1:2" x14ac:dyDescent="0.15">
      <c r="A3" t="s">
        <v>11</v>
      </c>
      <c r="B3" t="s">
        <v>236</v>
      </c>
    </row>
    <row r="4" spans="1:2" x14ac:dyDescent="0.15">
      <c r="B4" t="s">
        <v>237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052A-6C55-4224-9D1B-A435D0CC859C}">
  <dimension ref="A6:F41"/>
  <sheetViews>
    <sheetView workbookViewId="0">
      <selection activeCell="G28" sqref="G28"/>
    </sheetView>
  </sheetViews>
  <sheetFormatPr defaultRowHeight="13.5" x14ac:dyDescent="0.15"/>
  <cols>
    <col min="5" max="5" width="15.625" bestFit="1" customWidth="1"/>
    <col min="6" max="6" width="13.375" bestFit="1" customWidth="1"/>
  </cols>
  <sheetData>
    <row r="6" spans="1:6" x14ac:dyDescent="0.15">
      <c r="C6" t="s">
        <v>295</v>
      </c>
      <c r="D6" t="s">
        <v>296</v>
      </c>
      <c r="E6" t="s">
        <v>297</v>
      </c>
      <c r="F6" t="s">
        <v>298</v>
      </c>
    </row>
    <row r="7" spans="1:6" x14ac:dyDescent="0.15">
      <c r="A7" s="167" t="s">
        <v>300</v>
      </c>
      <c r="B7" t="s">
        <v>261</v>
      </c>
    </row>
    <row r="8" spans="1:6" x14ac:dyDescent="0.15">
      <c r="A8" s="167"/>
      <c r="B8" t="s">
        <v>262</v>
      </c>
      <c r="C8" t="s">
        <v>299</v>
      </c>
    </row>
    <row r="9" spans="1:6" x14ac:dyDescent="0.15">
      <c r="A9" s="167"/>
      <c r="B9" t="s">
        <v>263</v>
      </c>
    </row>
    <row r="10" spans="1:6" x14ac:dyDescent="0.15">
      <c r="A10" s="167"/>
      <c r="B10" t="s">
        <v>264</v>
      </c>
    </row>
    <row r="11" spans="1:6" x14ac:dyDescent="0.15">
      <c r="A11" s="167"/>
      <c r="B11" t="s">
        <v>265</v>
      </c>
      <c r="C11" t="s">
        <v>299</v>
      </c>
      <c r="F11" s="136">
        <v>1</v>
      </c>
    </row>
    <row r="12" spans="1:6" x14ac:dyDescent="0.15">
      <c r="A12" s="167"/>
      <c r="B12" t="s">
        <v>266</v>
      </c>
      <c r="E12" s="140"/>
    </row>
    <row r="13" spans="1:6" x14ac:dyDescent="0.15">
      <c r="A13" s="167"/>
      <c r="B13" t="s">
        <v>267</v>
      </c>
      <c r="E13" s="140">
        <v>1</v>
      </c>
    </row>
    <row r="14" spans="1:6" x14ac:dyDescent="0.15">
      <c r="A14" s="167"/>
      <c r="B14" t="s">
        <v>268</v>
      </c>
      <c r="C14" t="s">
        <v>299</v>
      </c>
    </row>
    <row r="15" spans="1:6" x14ac:dyDescent="0.15">
      <c r="A15" s="167"/>
      <c r="B15" t="s">
        <v>269</v>
      </c>
    </row>
    <row r="16" spans="1:6" x14ac:dyDescent="0.15">
      <c r="A16" s="167"/>
      <c r="B16" t="s">
        <v>270</v>
      </c>
    </row>
    <row r="17" spans="1:6" x14ac:dyDescent="0.15">
      <c r="A17" s="167"/>
      <c r="B17" t="s">
        <v>271</v>
      </c>
      <c r="C17" t="s">
        <v>299</v>
      </c>
      <c r="F17" s="136">
        <v>2</v>
      </c>
    </row>
    <row r="18" spans="1:6" x14ac:dyDescent="0.15">
      <c r="A18" s="167" t="s">
        <v>301</v>
      </c>
      <c r="B18" t="s">
        <v>272</v>
      </c>
      <c r="E18" s="140"/>
    </row>
    <row r="19" spans="1:6" x14ac:dyDescent="0.15">
      <c r="A19" s="167"/>
      <c r="B19" t="s">
        <v>273</v>
      </c>
      <c r="E19" s="140">
        <v>2</v>
      </c>
    </row>
    <row r="20" spans="1:6" x14ac:dyDescent="0.15">
      <c r="A20" s="167"/>
      <c r="B20" t="s">
        <v>274</v>
      </c>
      <c r="C20" t="s">
        <v>299</v>
      </c>
    </row>
    <row r="21" spans="1:6" x14ac:dyDescent="0.15">
      <c r="A21" s="167"/>
      <c r="B21" t="s">
        <v>275</v>
      </c>
    </row>
    <row r="22" spans="1:6" x14ac:dyDescent="0.15">
      <c r="A22" s="167"/>
      <c r="B22" t="s">
        <v>276</v>
      </c>
    </row>
    <row r="23" spans="1:6" x14ac:dyDescent="0.15">
      <c r="A23" s="167"/>
      <c r="B23" t="s">
        <v>277</v>
      </c>
      <c r="C23" t="s">
        <v>299</v>
      </c>
      <c r="F23" s="136">
        <v>3</v>
      </c>
    </row>
    <row r="24" spans="1:6" x14ac:dyDescent="0.15">
      <c r="A24" s="167"/>
      <c r="B24" t="s">
        <v>278</v>
      </c>
      <c r="E24" s="140"/>
    </row>
    <row r="25" spans="1:6" x14ac:dyDescent="0.15">
      <c r="A25" s="167"/>
      <c r="B25" t="s">
        <v>279</v>
      </c>
      <c r="E25" s="140">
        <v>3</v>
      </c>
    </row>
    <row r="26" spans="1:6" x14ac:dyDescent="0.15">
      <c r="A26" s="167"/>
      <c r="B26" t="s">
        <v>280</v>
      </c>
      <c r="C26" t="s">
        <v>299</v>
      </c>
    </row>
    <row r="27" spans="1:6" x14ac:dyDescent="0.15">
      <c r="A27" s="167"/>
      <c r="B27" t="s">
        <v>294</v>
      </c>
    </row>
    <row r="28" spans="1:6" x14ac:dyDescent="0.15">
      <c r="A28" s="167"/>
      <c r="B28" t="s">
        <v>281</v>
      </c>
    </row>
    <row r="29" spans="1:6" x14ac:dyDescent="0.15">
      <c r="A29" s="167"/>
      <c r="B29" t="s">
        <v>282</v>
      </c>
      <c r="C29" t="s">
        <v>299</v>
      </c>
      <c r="F29" s="136">
        <v>4</v>
      </c>
    </row>
    <row r="30" spans="1:6" x14ac:dyDescent="0.15">
      <c r="A30" s="167" t="s">
        <v>302</v>
      </c>
      <c r="B30" t="s">
        <v>283</v>
      </c>
      <c r="E30" s="140"/>
    </row>
    <row r="31" spans="1:6" x14ac:dyDescent="0.15">
      <c r="A31" s="167"/>
      <c r="B31" t="s">
        <v>284</v>
      </c>
      <c r="E31" s="140">
        <v>4</v>
      </c>
    </row>
    <row r="32" spans="1:6" x14ac:dyDescent="0.15">
      <c r="A32" s="167"/>
      <c r="B32" t="s">
        <v>285</v>
      </c>
      <c r="C32" t="s">
        <v>299</v>
      </c>
    </row>
    <row r="33" spans="1:6" x14ac:dyDescent="0.15">
      <c r="A33" s="167"/>
      <c r="B33" t="s">
        <v>286</v>
      </c>
    </row>
    <row r="34" spans="1:6" x14ac:dyDescent="0.15">
      <c r="A34" s="167"/>
      <c r="B34" t="s">
        <v>287</v>
      </c>
    </row>
    <row r="35" spans="1:6" x14ac:dyDescent="0.15">
      <c r="A35" s="167"/>
      <c r="B35" t="s">
        <v>288</v>
      </c>
      <c r="C35" t="s">
        <v>299</v>
      </c>
      <c r="F35" s="136">
        <v>5</v>
      </c>
    </row>
    <row r="36" spans="1:6" x14ac:dyDescent="0.15">
      <c r="A36" s="167"/>
      <c r="B36" t="s">
        <v>289</v>
      </c>
      <c r="E36" s="140"/>
    </row>
    <row r="37" spans="1:6" x14ac:dyDescent="0.15">
      <c r="A37" s="167"/>
      <c r="B37" t="s">
        <v>290</v>
      </c>
      <c r="E37" s="140">
        <v>5</v>
      </c>
    </row>
    <row r="38" spans="1:6" x14ac:dyDescent="0.15">
      <c r="A38" s="167"/>
      <c r="B38" t="s">
        <v>291</v>
      </c>
      <c r="C38" t="s">
        <v>299</v>
      </c>
    </row>
    <row r="39" spans="1:6" x14ac:dyDescent="0.15">
      <c r="A39" s="167"/>
      <c r="B39" t="s">
        <v>292</v>
      </c>
    </row>
    <row r="40" spans="1:6" x14ac:dyDescent="0.15">
      <c r="A40" s="167"/>
      <c r="B40" t="s">
        <v>293</v>
      </c>
      <c r="C40" t="s">
        <v>299</v>
      </c>
      <c r="F40" s="136">
        <v>6</v>
      </c>
    </row>
    <row r="41" spans="1:6" x14ac:dyDescent="0.15">
      <c r="C41" t="s">
        <v>304</v>
      </c>
      <c r="D41" t="s">
        <v>303</v>
      </c>
      <c r="E41" t="s">
        <v>305</v>
      </c>
      <c r="F41" t="s">
        <v>306</v>
      </c>
    </row>
  </sheetData>
  <mergeCells count="3">
    <mergeCell ref="A7:A17"/>
    <mergeCell ref="A18:A29"/>
    <mergeCell ref="A30:A40"/>
  </mergeCell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00B0F0"/>
    <pageSetUpPr fitToPage="1"/>
  </sheetPr>
  <dimension ref="A1:W131"/>
  <sheetViews>
    <sheetView tabSelected="1" view="pageBreakPreview" zoomScaleNormal="100" zoomScaleSheetLayoutView="100" workbookViewId="0">
      <pane ySplit="1" topLeftCell="A2" activePane="bottomLeft" state="frozen"/>
      <selection pane="bottomLeft" activeCell="J6" sqref="J6"/>
    </sheetView>
  </sheetViews>
  <sheetFormatPr defaultRowHeight="13.5" x14ac:dyDescent="0.15"/>
  <cols>
    <col min="1" max="1" width="6.375" customWidth="1"/>
    <col min="2" max="2" width="9.625" customWidth="1"/>
    <col min="3" max="3" width="7.5" customWidth="1"/>
    <col min="4" max="4" width="7.125" style="59" bestFit="1" customWidth="1"/>
    <col min="5" max="5" width="19.375" bestFit="1" customWidth="1"/>
    <col min="6" max="6" width="23.25" bestFit="1" customWidth="1"/>
    <col min="7" max="7" width="13" hidden="1" customWidth="1"/>
    <col min="8" max="8" width="7.125" hidden="1" customWidth="1"/>
    <col min="9" max="9" width="7.125" bestFit="1" customWidth="1"/>
    <col min="10" max="10" width="16.5" bestFit="1" customWidth="1"/>
    <col min="11" max="11" width="13.625" hidden="1" customWidth="1"/>
    <col min="12" max="12" width="11.625" bestFit="1" customWidth="1"/>
    <col min="13" max="13" width="12.875" customWidth="1"/>
    <col min="14" max="14" width="12.625" style="1" bestFit="1" customWidth="1"/>
    <col min="15" max="15" width="13.375" style="1" bestFit="1" customWidth="1"/>
    <col min="16" max="16" width="9" bestFit="1" customWidth="1"/>
    <col min="17" max="17" width="9.25" style="136" bestFit="1" customWidth="1"/>
    <col min="18" max="18" width="20.5" style="51" customWidth="1"/>
    <col min="19" max="19" width="15" style="59" bestFit="1" customWidth="1"/>
    <col min="20" max="20" width="7.125" style="59" customWidth="1"/>
    <col min="21" max="21" width="9" style="55"/>
  </cols>
  <sheetData>
    <row r="1" spans="1:23" s="1" customFormat="1" ht="26.25" customHeight="1" x14ac:dyDescent="0.15">
      <c r="A1" s="65" t="s">
        <v>5</v>
      </c>
      <c r="B1" s="93" t="s">
        <v>49</v>
      </c>
      <c r="C1" s="65" t="s">
        <v>52</v>
      </c>
      <c r="D1" s="93" t="s">
        <v>59</v>
      </c>
      <c r="E1" s="93" t="s">
        <v>0</v>
      </c>
      <c r="F1" s="94" t="s">
        <v>51</v>
      </c>
      <c r="G1" s="65" t="s">
        <v>1</v>
      </c>
      <c r="H1" s="65" t="s">
        <v>55</v>
      </c>
      <c r="I1" s="93" t="s">
        <v>42</v>
      </c>
      <c r="J1" s="93" t="s">
        <v>44</v>
      </c>
      <c r="K1" s="93" t="s">
        <v>8</v>
      </c>
      <c r="L1" s="93" t="s">
        <v>2</v>
      </c>
      <c r="M1" s="93" t="s">
        <v>3</v>
      </c>
      <c r="N1" s="95" t="s">
        <v>14</v>
      </c>
      <c r="O1" s="93" t="s">
        <v>4</v>
      </c>
      <c r="P1" s="95" t="s">
        <v>15</v>
      </c>
      <c r="Q1" s="130" t="s">
        <v>13</v>
      </c>
      <c r="R1" s="50" t="s">
        <v>260</v>
      </c>
      <c r="S1" s="1" t="s">
        <v>45</v>
      </c>
      <c r="T1" s="60"/>
      <c r="U1" s="55"/>
    </row>
    <row r="2" spans="1:23" x14ac:dyDescent="0.15">
      <c r="A2" s="125">
        <v>1</v>
      </c>
      <c r="B2" s="38" t="s">
        <v>62</v>
      </c>
      <c r="C2" s="116"/>
      <c r="D2" s="96" t="s">
        <v>58</v>
      </c>
      <c r="E2" s="37" t="s">
        <v>16</v>
      </c>
      <c r="F2" s="38" t="s">
        <v>63</v>
      </c>
      <c r="G2" s="38"/>
      <c r="H2" s="38">
        <v>1</v>
      </c>
      <c r="I2" s="39" t="s">
        <v>17</v>
      </c>
      <c r="J2" s="38" t="s">
        <v>64</v>
      </c>
      <c r="K2" s="47"/>
      <c r="L2" s="38" t="s">
        <v>336</v>
      </c>
      <c r="M2" s="39" t="s">
        <v>66</v>
      </c>
      <c r="N2" s="39">
        <v>6.9</v>
      </c>
      <c r="O2" s="39" t="s">
        <v>54</v>
      </c>
      <c r="P2" s="97">
        <v>8.8000000000000007</v>
      </c>
      <c r="Q2" s="131" t="str">
        <f t="shared" ref="Q2:Q12" si="0">IF($I2="室内機","-",IF($N2&lt;7.5,"不要",IF($N2&lt;50,"3年に1回","1年に1回")))</f>
        <v>不要</v>
      </c>
      <c r="R2" s="40" t="s">
        <v>247</v>
      </c>
      <c r="S2" s="61" t="str">
        <f t="shared" ref="S2:S12" si="1">B2&amp;I2</f>
        <v>AHP-1冷凍機</v>
      </c>
      <c r="T2" s="61" t="str">
        <f t="shared" ref="T2:T12" si="2">B2&amp;"_"&amp;H2</f>
        <v>AHP-1_1</v>
      </c>
      <c r="U2" s="56">
        <f t="shared" ref="U2:U12" si="3">1/COUNTIF($B:$B,B:B)</f>
        <v>0.5</v>
      </c>
      <c r="V2">
        <f>SUMPRODUCT(1/COUNTIF($B:$B,B2:B57))</f>
        <v>7.4444444444444366</v>
      </c>
      <c r="W2">
        <f>SUM(1/COUNTIF($B$2:$B$16,B2:B16))</f>
        <v>0.5</v>
      </c>
    </row>
    <row r="3" spans="1:23" x14ac:dyDescent="0.15">
      <c r="A3" s="126">
        <v>2</v>
      </c>
      <c r="B3" s="66" t="s">
        <v>62</v>
      </c>
      <c r="C3" s="117"/>
      <c r="D3" s="99" t="s">
        <v>58</v>
      </c>
      <c r="E3" s="98" t="s">
        <v>16</v>
      </c>
      <c r="F3" s="69" t="s">
        <v>63</v>
      </c>
      <c r="G3" s="69"/>
      <c r="H3" s="69">
        <v>2</v>
      </c>
      <c r="I3" s="74" t="s">
        <v>17</v>
      </c>
      <c r="J3" s="69" t="s">
        <v>64</v>
      </c>
      <c r="K3" s="68"/>
      <c r="L3" s="69" t="s">
        <v>336</v>
      </c>
      <c r="M3" s="74" t="s">
        <v>66</v>
      </c>
      <c r="N3" s="74">
        <v>6.9</v>
      </c>
      <c r="O3" s="74" t="s">
        <v>54</v>
      </c>
      <c r="P3" s="100">
        <v>8.8000000000000007</v>
      </c>
      <c r="Q3" s="132" t="str">
        <f t="shared" si="0"/>
        <v>不要</v>
      </c>
      <c r="R3" s="40" t="s">
        <v>247</v>
      </c>
      <c r="S3" s="61" t="str">
        <f t="shared" si="1"/>
        <v>AHP-1冷凍機</v>
      </c>
      <c r="T3" s="61" t="str">
        <f t="shared" si="2"/>
        <v>AHP-1_2</v>
      </c>
      <c r="U3" s="56">
        <f t="shared" si="3"/>
        <v>0.5</v>
      </c>
    </row>
    <row r="4" spans="1:23" x14ac:dyDescent="0.15">
      <c r="A4" s="108">
        <v>3</v>
      </c>
      <c r="B4" s="38" t="s">
        <v>67</v>
      </c>
      <c r="C4" s="39"/>
      <c r="D4" s="109" t="s">
        <v>58</v>
      </c>
      <c r="E4" s="38" t="s">
        <v>68</v>
      </c>
      <c r="F4" s="38" t="s">
        <v>63</v>
      </c>
      <c r="G4" s="38"/>
      <c r="H4" s="38"/>
      <c r="I4" s="39" t="s">
        <v>7</v>
      </c>
      <c r="J4" s="38" t="s">
        <v>206</v>
      </c>
      <c r="K4" s="47"/>
      <c r="L4" s="38" t="s">
        <v>6</v>
      </c>
      <c r="M4" s="39" t="s">
        <v>66</v>
      </c>
      <c r="N4" s="39">
        <v>23.73</v>
      </c>
      <c r="O4" s="39" t="s">
        <v>232</v>
      </c>
      <c r="P4" s="97" t="s">
        <v>233</v>
      </c>
      <c r="Q4" s="131" t="str">
        <f t="shared" si="0"/>
        <v>3年に1回</v>
      </c>
      <c r="R4" s="40"/>
      <c r="S4" s="62" t="str">
        <f t="shared" si="1"/>
        <v>ACP-1A室外機</v>
      </c>
      <c r="T4" s="62" t="str">
        <f t="shared" si="2"/>
        <v>ACP-1A_</v>
      </c>
      <c r="U4" s="57">
        <f t="shared" si="3"/>
        <v>4.3478260869565216E-2</v>
      </c>
    </row>
    <row r="5" spans="1:23" x14ac:dyDescent="0.15">
      <c r="A5" s="115">
        <v>4</v>
      </c>
      <c r="B5" s="41" t="s">
        <v>67</v>
      </c>
      <c r="C5" s="42" t="s">
        <v>71</v>
      </c>
      <c r="D5" s="87" t="s">
        <v>58</v>
      </c>
      <c r="E5" s="41" t="s">
        <v>68</v>
      </c>
      <c r="F5" s="41" t="s">
        <v>86</v>
      </c>
      <c r="G5" s="41"/>
      <c r="H5" s="41"/>
      <c r="I5" s="42" t="s">
        <v>20</v>
      </c>
      <c r="J5" s="41" t="s">
        <v>207</v>
      </c>
      <c r="K5" s="41"/>
      <c r="L5" s="41" t="s">
        <v>6</v>
      </c>
      <c r="M5" s="46" t="s">
        <v>65</v>
      </c>
      <c r="N5" s="42" t="s">
        <v>98</v>
      </c>
      <c r="O5" s="42"/>
      <c r="P5" s="42" t="s">
        <v>18</v>
      </c>
      <c r="Q5" s="133" t="str">
        <f t="shared" si="0"/>
        <v>-</v>
      </c>
      <c r="R5" s="63" t="s">
        <v>248</v>
      </c>
      <c r="S5" s="63" t="str">
        <f t="shared" si="1"/>
        <v>ACP-1A室内機</v>
      </c>
      <c r="T5" s="63" t="str">
        <f t="shared" si="2"/>
        <v>ACP-1A_</v>
      </c>
      <c r="U5" s="58">
        <f t="shared" si="3"/>
        <v>4.3478260869565216E-2</v>
      </c>
    </row>
    <row r="6" spans="1:23" x14ac:dyDescent="0.15">
      <c r="A6" s="114">
        <v>5</v>
      </c>
      <c r="B6" s="41" t="s">
        <v>67</v>
      </c>
      <c r="C6" s="42" t="s">
        <v>72</v>
      </c>
      <c r="D6" s="87" t="s">
        <v>58</v>
      </c>
      <c r="E6" s="41" t="s">
        <v>68</v>
      </c>
      <c r="F6" s="41" t="s">
        <v>86</v>
      </c>
      <c r="G6" s="41"/>
      <c r="H6" s="41"/>
      <c r="I6" s="42" t="s">
        <v>20</v>
      </c>
      <c r="J6" s="41" t="s">
        <v>208</v>
      </c>
      <c r="K6" s="43"/>
      <c r="L6" s="41" t="s">
        <v>6</v>
      </c>
      <c r="M6" s="46" t="s">
        <v>65</v>
      </c>
      <c r="N6" s="121" t="s">
        <v>98</v>
      </c>
      <c r="O6" s="42"/>
      <c r="P6" s="42" t="s">
        <v>98</v>
      </c>
      <c r="Q6" s="133" t="str">
        <f t="shared" si="0"/>
        <v>-</v>
      </c>
      <c r="R6" s="63" t="s">
        <v>249</v>
      </c>
      <c r="S6" s="63" t="str">
        <f t="shared" si="1"/>
        <v>ACP-1A室内機</v>
      </c>
      <c r="T6" s="63" t="str">
        <f t="shared" si="2"/>
        <v>ACP-1A_</v>
      </c>
      <c r="U6" s="58">
        <f t="shared" si="3"/>
        <v>4.3478260869565216E-2</v>
      </c>
    </row>
    <row r="7" spans="1:23" x14ac:dyDescent="0.15">
      <c r="A7" s="110">
        <v>6</v>
      </c>
      <c r="B7" s="41" t="s">
        <v>67</v>
      </c>
      <c r="C7" s="42" t="s">
        <v>73</v>
      </c>
      <c r="D7" s="87" t="s">
        <v>58</v>
      </c>
      <c r="E7" s="41" t="s">
        <v>68</v>
      </c>
      <c r="F7" s="41" t="s">
        <v>86</v>
      </c>
      <c r="G7" s="41"/>
      <c r="H7" s="41"/>
      <c r="I7" s="42" t="s">
        <v>20</v>
      </c>
      <c r="J7" s="41" t="s">
        <v>208</v>
      </c>
      <c r="K7" s="43"/>
      <c r="L7" s="41" t="s">
        <v>6</v>
      </c>
      <c r="M7" s="46" t="s">
        <v>65</v>
      </c>
      <c r="N7" s="42" t="s">
        <v>98</v>
      </c>
      <c r="O7" s="42"/>
      <c r="P7" s="42" t="s">
        <v>18</v>
      </c>
      <c r="Q7" s="133" t="str">
        <f t="shared" si="0"/>
        <v>-</v>
      </c>
      <c r="R7" s="63" t="s">
        <v>249</v>
      </c>
      <c r="S7" s="63" t="str">
        <f t="shared" si="1"/>
        <v>ACP-1A室内機</v>
      </c>
      <c r="T7" s="63" t="str">
        <f t="shared" si="2"/>
        <v>ACP-1A_</v>
      </c>
      <c r="U7" s="58">
        <f t="shared" si="3"/>
        <v>4.3478260869565216E-2</v>
      </c>
    </row>
    <row r="8" spans="1:23" x14ac:dyDescent="0.15">
      <c r="A8" s="111">
        <v>7</v>
      </c>
      <c r="B8" s="41" t="s">
        <v>67</v>
      </c>
      <c r="C8" s="42" t="s">
        <v>74</v>
      </c>
      <c r="D8" s="87" t="s">
        <v>58</v>
      </c>
      <c r="E8" s="41" t="s">
        <v>68</v>
      </c>
      <c r="F8" s="41" t="s">
        <v>86</v>
      </c>
      <c r="G8" s="41"/>
      <c r="H8" s="41"/>
      <c r="I8" s="42" t="s">
        <v>20</v>
      </c>
      <c r="J8" s="41" t="s">
        <v>208</v>
      </c>
      <c r="K8" s="43"/>
      <c r="L8" s="41" t="s">
        <v>6</v>
      </c>
      <c r="M8" s="46" t="s">
        <v>65</v>
      </c>
      <c r="N8" s="42" t="s">
        <v>98</v>
      </c>
      <c r="O8" s="42"/>
      <c r="P8" s="42" t="s">
        <v>98</v>
      </c>
      <c r="Q8" s="133" t="str">
        <f t="shared" si="0"/>
        <v>-</v>
      </c>
      <c r="R8" s="63" t="s">
        <v>249</v>
      </c>
      <c r="S8" s="63" t="str">
        <f t="shared" si="1"/>
        <v>ACP-1A室内機</v>
      </c>
      <c r="T8" s="63" t="str">
        <f t="shared" si="2"/>
        <v>ACP-1A_</v>
      </c>
      <c r="U8" s="58">
        <f t="shared" si="3"/>
        <v>4.3478260869565216E-2</v>
      </c>
    </row>
    <row r="9" spans="1:23" x14ac:dyDescent="0.15">
      <c r="A9" s="110">
        <v>8</v>
      </c>
      <c r="B9" s="41" t="s">
        <v>67</v>
      </c>
      <c r="C9" s="42" t="s">
        <v>75</v>
      </c>
      <c r="D9" s="87" t="s">
        <v>58</v>
      </c>
      <c r="E9" s="41" t="s">
        <v>68</v>
      </c>
      <c r="F9" s="41" t="s">
        <v>86</v>
      </c>
      <c r="G9" s="41"/>
      <c r="H9" s="41"/>
      <c r="I9" s="42" t="s">
        <v>20</v>
      </c>
      <c r="J9" s="41" t="s">
        <v>208</v>
      </c>
      <c r="K9" s="41"/>
      <c r="L9" s="41" t="s">
        <v>6</v>
      </c>
      <c r="M9" s="46" t="s">
        <v>65</v>
      </c>
      <c r="N9" s="42" t="s">
        <v>98</v>
      </c>
      <c r="O9" s="42"/>
      <c r="P9" s="42" t="s">
        <v>18</v>
      </c>
      <c r="Q9" s="133" t="str">
        <f t="shared" si="0"/>
        <v>-</v>
      </c>
      <c r="R9" s="63" t="s">
        <v>249</v>
      </c>
      <c r="S9" s="63" t="str">
        <f t="shared" si="1"/>
        <v>ACP-1A室内機</v>
      </c>
      <c r="T9" s="63" t="str">
        <f t="shared" si="2"/>
        <v>ACP-1A_</v>
      </c>
      <c r="U9" s="58">
        <f t="shared" si="3"/>
        <v>4.3478260869565216E-2</v>
      </c>
    </row>
    <row r="10" spans="1:23" x14ac:dyDescent="0.15">
      <c r="A10" s="110">
        <v>9</v>
      </c>
      <c r="B10" s="41" t="s">
        <v>67</v>
      </c>
      <c r="C10" s="42" t="s">
        <v>76</v>
      </c>
      <c r="D10" s="87" t="s">
        <v>58</v>
      </c>
      <c r="E10" s="41" t="s">
        <v>68</v>
      </c>
      <c r="F10" s="41" t="s">
        <v>87</v>
      </c>
      <c r="G10" s="41"/>
      <c r="H10" s="41"/>
      <c r="I10" s="42" t="s">
        <v>20</v>
      </c>
      <c r="J10" s="41" t="s">
        <v>209</v>
      </c>
      <c r="K10" s="43"/>
      <c r="L10" s="41" t="s">
        <v>6</v>
      </c>
      <c r="M10" s="46" t="s">
        <v>65</v>
      </c>
      <c r="N10" s="42" t="s">
        <v>98</v>
      </c>
      <c r="O10" s="42"/>
      <c r="P10" s="42" t="s">
        <v>98</v>
      </c>
      <c r="Q10" s="133" t="str">
        <f t="shared" si="0"/>
        <v>-</v>
      </c>
      <c r="R10" s="63" t="s">
        <v>250</v>
      </c>
      <c r="S10" s="63" t="str">
        <f t="shared" si="1"/>
        <v>ACP-1A室内機</v>
      </c>
      <c r="T10" s="63" t="str">
        <f t="shared" si="2"/>
        <v>ACP-1A_</v>
      </c>
      <c r="U10" s="58">
        <f t="shared" si="3"/>
        <v>4.3478260869565216E-2</v>
      </c>
    </row>
    <row r="11" spans="1:23" x14ac:dyDescent="0.15">
      <c r="A11" s="110">
        <v>10</v>
      </c>
      <c r="B11" s="41" t="s">
        <v>67</v>
      </c>
      <c r="C11" s="42" t="s">
        <v>77</v>
      </c>
      <c r="D11" s="87" t="s">
        <v>58</v>
      </c>
      <c r="E11" s="41" t="s">
        <v>68</v>
      </c>
      <c r="F11" s="41" t="s">
        <v>87</v>
      </c>
      <c r="G11" s="41"/>
      <c r="H11" s="41"/>
      <c r="I11" s="42" t="s">
        <v>20</v>
      </c>
      <c r="J11" s="41" t="s">
        <v>209</v>
      </c>
      <c r="K11" s="41"/>
      <c r="L11" s="41" t="s">
        <v>6</v>
      </c>
      <c r="M11" s="46" t="s">
        <v>65</v>
      </c>
      <c r="N11" s="42" t="s">
        <v>98</v>
      </c>
      <c r="O11" s="42"/>
      <c r="P11" s="42" t="s">
        <v>18</v>
      </c>
      <c r="Q11" s="133" t="str">
        <f t="shared" si="0"/>
        <v>-</v>
      </c>
      <c r="R11" s="63" t="s">
        <v>250</v>
      </c>
      <c r="S11" s="63" t="str">
        <f t="shared" si="1"/>
        <v>ACP-1A室内機</v>
      </c>
      <c r="T11" s="63" t="str">
        <f t="shared" si="2"/>
        <v>ACP-1A_</v>
      </c>
      <c r="U11" s="58">
        <f t="shared" si="3"/>
        <v>4.3478260869565216E-2</v>
      </c>
    </row>
    <row r="12" spans="1:23" x14ac:dyDescent="0.15">
      <c r="A12" s="110">
        <v>11</v>
      </c>
      <c r="B12" s="41" t="s">
        <v>67</v>
      </c>
      <c r="C12" s="42" t="s">
        <v>78</v>
      </c>
      <c r="D12" s="87" t="s">
        <v>58</v>
      </c>
      <c r="E12" s="41" t="s">
        <v>68</v>
      </c>
      <c r="F12" s="41" t="s">
        <v>88</v>
      </c>
      <c r="G12" s="41"/>
      <c r="H12" s="41"/>
      <c r="I12" s="42" t="s">
        <v>20</v>
      </c>
      <c r="J12" s="41" t="s">
        <v>207</v>
      </c>
      <c r="K12" s="43"/>
      <c r="L12" s="41" t="s">
        <v>6</v>
      </c>
      <c r="M12" s="46" t="s">
        <v>65</v>
      </c>
      <c r="N12" s="122" t="s">
        <v>98</v>
      </c>
      <c r="O12" s="42"/>
      <c r="P12" s="42" t="s">
        <v>98</v>
      </c>
      <c r="Q12" s="133" t="str">
        <f t="shared" si="0"/>
        <v>-</v>
      </c>
      <c r="R12" s="63" t="s">
        <v>249</v>
      </c>
      <c r="S12" s="63" t="str">
        <f t="shared" si="1"/>
        <v>ACP-1A室内機</v>
      </c>
      <c r="T12" s="63" t="str">
        <f t="shared" si="2"/>
        <v>ACP-1A_</v>
      </c>
      <c r="U12" s="58">
        <f t="shared" si="3"/>
        <v>4.3478260869565216E-2</v>
      </c>
    </row>
    <row r="13" spans="1:23" x14ac:dyDescent="0.15">
      <c r="A13" s="110">
        <v>13</v>
      </c>
      <c r="B13" s="41" t="s">
        <v>67</v>
      </c>
      <c r="C13" s="42" t="s">
        <v>79</v>
      </c>
      <c r="D13" s="87" t="s">
        <v>58</v>
      </c>
      <c r="E13" s="41" t="s">
        <v>68</v>
      </c>
      <c r="F13" s="41" t="s">
        <v>88</v>
      </c>
      <c r="G13" s="41"/>
      <c r="H13" s="41"/>
      <c r="I13" s="42" t="s">
        <v>20</v>
      </c>
      <c r="J13" s="41" t="s">
        <v>207</v>
      </c>
      <c r="K13" s="43"/>
      <c r="L13" s="41" t="s">
        <v>6</v>
      </c>
      <c r="M13" s="42" t="s">
        <v>69</v>
      </c>
      <c r="N13" s="42" t="s">
        <v>98</v>
      </c>
      <c r="O13" s="42"/>
      <c r="P13" s="42" t="s">
        <v>18</v>
      </c>
      <c r="Q13" s="133" t="str">
        <f t="shared" ref="Q13:Q78" si="4">IF($I13="室内機","-",IF($N13&lt;7.5,"不要",IF($N13&lt;50,"3年に1回","1年に1回")))</f>
        <v>-</v>
      </c>
      <c r="R13" s="63" t="s">
        <v>249</v>
      </c>
      <c r="S13" s="63" t="str">
        <f t="shared" ref="S13:S23" si="5">B13&amp;I13</f>
        <v>ACP-1A室内機</v>
      </c>
      <c r="T13" s="63" t="str">
        <f t="shared" ref="T13:T23" si="6">B13&amp;"_"&amp;H13</f>
        <v>ACP-1A_</v>
      </c>
      <c r="U13" s="58">
        <f>1/COUNTIF($B:$B,B:B)</f>
        <v>4.3478260869565216E-2</v>
      </c>
    </row>
    <row r="14" spans="1:23" x14ac:dyDescent="0.15">
      <c r="A14" s="110">
        <v>14</v>
      </c>
      <c r="B14" s="41" t="s">
        <v>67</v>
      </c>
      <c r="C14" s="42" t="s">
        <v>80</v>
      </c>
      <c r="D14" s="87" t="s">
        <v>58</v>
      </c>
      <c r="E14" s="41" t="s">
        <v>68</v>
      </c>
      <c r="F14" s="41" t="s">
        <v>88</v>
      </c>
      <c r="G14" s="41"/>
      <c r="H14" s="41"/>
      <c r="I14" s="42" t="s">
        <v>20</v>
      </c>
      <c r="J14" s="41" t="s">
        <v>207</v>
      </c>
      <c r="K14" s="43"/>
      <c r="L14" s="41" t="s">
        <v>6</v>
      </c>
      <c r="M14" s="42" t="s">
        <v>69</v>
      </c>
      <c r="N14" s="121" t="s">
        <v>98</v>
      </c>
      <c r="O14" s="42"/>
      <c r="P14" s="42" t="s">
        <v>98</v>
      </c>
      <c r="Q14" s="133" t="str">
        <f t="shared" si="4"/>
        <v>-</v>
      </c>
      <c r="R14" s="63" t="s">
        <v>249</v>
      </c>
      <c r="S14" s="63" t="str">
        <f t="shared" si="5"/>
        <v>ACP-1A室内機</v>
      </c>
      <c r="T14" s="63" t="str">
        <f t="shared" si="6"/>
        <v>ACP-1A_</v>
      </c>
      <c r="U14" s="58">
        <f>1/COUNTIF($B:$B,B:B)</f>
        <v>4.3478260869565216E-2</v>
      </c>
    </row>
    <row r="15" spans="1:23" x14ac:dyDescent="0.15">
      <c r="A15" s="110">
        <v>15</v>
      </c>
      <c r="B15" s="41" t="s">
        <v>82</v>
      </c>
      <c r="C15" s="42" t="s">
        <v>81</v>
      </c>
      <c r="D15" s="87" t="s">
        <v>70</v>
      </c>
      <c r="E15" s="41" t="s">
        <v>68</v>
      </c>
      <c r="F15" s="41" t="s">
        <v>88</v>
      </c>
      <c r="G15" s="41"/>
      <c r="H15" s="41"/>
      <c r="I15" s="42" t="s">
        <v>20</v>
      </c>
      <c r="J15" s="41" t="s">
        <v>207</v>
      </c>
      <c r="K15" s="43"/>
      <c r="L15" s="41" t="s">
        <v>6</v>
      </c>
      <c r="M15" s="54" t="s">
        <v>65</v>
      </c>
      <c r="N15" s="42" t="s">
        <v>98</v>
      </c>
      <c r="O15" s="42"/>
      <c r="P15" s="73" t="s">
        <v>98</v>
      </c>
      <c r="Q15" s="133" t="str">
        <f t="shared" si="4"/>
        <v>-</v>
      </c>
      <c r="R15" s="63" t="s">
        <v>249</v>
      </c>
      <c r="S15" s="63" t="str">
        <f t="shared" si="5"/>
        <v>ACP-1A室内機</v>
      </c>
      <c r="T15" s="63" t="str">
        <f t="shared" si="6"/>
        <v>ACP-1A_</v>
      </c>
      <c r="U15" s="58"/>
    </row>
    <row r="16" spans="1:23" x14ac:dyDescent="0.15">
      <c r="A16" s="110">
        <v>16</v>
      </c>
      <c r="B16" s="41" t="s">
        <v>82</v>
      </c>
      <c r="C16" s="42" t="s">
        <v>83</v>
      </c>
      <c r="D16" s="87" t="s">
        <v>70</v>
      </c>
      <c r="E16" s="41" t="s">
        <v>68</v>
      </c>
      <c r="F16" s="41" t="s">
        <v>89</v>
      </c>
      <c r="G16" s="41"/>
      <c r="H16" s="41"/>
      <c r="I16" s="42" t="s">
        <v>20</v>
      </c>
      <c r="J16" s="41" t="s">
        <v>210</v>
      </c>
      <c r="K16" s="43"/>
      <c r="L16" s="41" t="s">
        <v>6</v>
      </c>
      <c r="M16" s="54" t="s">
        <v>65</v>
      </c>
      <c r="N16" s="42" t="s">
        <v>98</v>
      </c>
      <c r="O16" s="42"/>
      <c r="P16" s="73" t="s">
        <v>98</v>
      </c>
      <c r="Q16" s="133" t="str">
        <f t="shared" si="4"/>
        <v>-</v>
      </c>
      <c r="R16" s="63" t="s">
        <v>251</v>
      </c>
      <c r="S16" s="63" t="str">
        <f t="shared" si="5"/>
        <v>ACP-1A室内機</v>
      </c>
      <c r="T16" s="63" t="str">
        <f t="shared" si="6"/>
        <v>ACP-1A_</v>
      </c>
      <c r="U16" s="58"/>
    </row>
    <row r="17" spans="1:21" x14ac:dyDescent="0.15">
      <c r="A17" s="110">
        <v>17</v>
      </c>
      <c r="B17" s="41" t="s">
        <v>67</v>
      </c>
      <c r="C17" s="42" t="s">
        <v>84</v>
      </c>
      <c r="D17" s="87" t="s">
        <v>70</v>
      </c>
      <c r="E17" s="41" t="s">
        <v>68</v>
      </c>
      <c r="F17" s="41" t="s">
        <v>89</v>
      </c>
      <c r="G17" s="41"/>
      <c r="H17" s="41"/>
      <c r="I17" s="42" t="s">
        <v>20</v>
      </c>
      <c r="J17" s="41" t="s">
        <v>210</v>
      </c>
      <c r="K17" s="43"/>
      <c r="L17" s="41" t="s">
        <v>6</v>
      </c>
      <c r="M17" s="54" t="s">
        <v>65</v>
      </c>
      <c r="N17" s="121" t="s">
        <v>98</v>
      </c>
      <c r="O17" s="42"/>
      <c r="P17" s="73" t="s">
        <v>98</v>
      </c>
      <c r="Q17" s="133" t="str">
        <f t="shared" si="4"/>
        <v>-</v>
      </c>
      <c r="R17" s="63" t="s">
        <v>249</v>
      </c>
      <c r="S17" s="63" t="str">
        <f t="shared" si="5"/>
        <v>ACP-1A室内機</v>
      </c>
      <c r="T17" s="63" t="str">
        <f t="shared" si="6"/>
        <v>ACP-1A_</v>
      </c>
      <c r="U17" s="58"/>
    </row>
    <row r="18" spans="1:21" x14ac:dyDescent="0.15">
      <c r="A18" s="110">
        <v>18</v>
      </c>
      <c r="B18" s="41" t="s">
        <v>67</v>
      </c>
      <c r="C18" s="42" t="s">
        <v>85</v>
      </c>
      <c r="D18" s="87" t="s">
        <v>70</v>
      </c>
      <c r="E18" s="41" t="s">
        <v>68</v>
      </c>
      <c r="F18" s="41" t="s">
        <v>89</v>
      </c>
      <c r="G18" s="41"/>
      <c r="H18" s="41"/>
      <c r="I18" s="42" t="s">
        <v>20</v>
      </c>
      <c r="J18" s="41" t="s">
        <v>211</v>
      </c>
      <c r="K18" s="43"/>
      <c r="L18" s="41" t="s">
        <v>6</v>
      </c>
      <c r="M18" s="54" t="s">
        <v>65</v>
      </c>
      <c r="N18" s="121" t="s">
        <v>98</v>
      </c>
      <c r="O18" s="42"/>
      <c r="P18" s="73" t="s">
        <v>98</v>
      </c>
      <c r="Q18" s="133" t="str">
        <f t="shared" si="4"/>
        <v>-</v>
      </c>
      <c r="R18" s="63" t="s">
        <v>249</v>
      </c>
      <c r="S18" s="63" t="str">
        <f t="shared" si="5"/>
        <v>ACP-1A室内機</v>
      </c>
      <c r="T18" s="63" t="str">
        <f t="shared" si="6"/>
        <v>ACP-1A_</v>
      </c>
      <c r="U18" s="58"/>
    </row>
    <row r="19" spans="1:21" x14ac:dyDescent="0.15">
      <c r="A19" s="110">
        <v>19</v>
      </c>
      <c r="B19" s="41" t="s">
        <v>67</v>
      </c>
      <c r="C19" s="42">
        <v>5</v>
      </c>
      <c r="D19" s="87" t="s">
        <v>70</v>
      </c>
      <c r="E19" s="41" t="s">
        <v>68</v>
      </c>
      <c r="F19" s="41" t="s">
        <v>90</v>
      </c>
      <c r="G19" s="41"/>
      <c r="H19" s="41"/>
      <c r="I19" s="42" t="s">
        <v>20</v>
      </c>
      <c r="J19" s="41" t="s">
        <v>210</v>
      </c>
      <c r="K19" s="43"/>
      <c r="L19" s="41" t="s">
        <v>6</v>
      </c>
      <c r="M19" s="54" t="s">
        <v>65</v>
      </c>
      <c r="N19" s="42" t="s">
        <v>98</v>
      </c>
      <c r="O19" s="42"/>
      <c r="P19" s="73" t="s">
        <v>98</v>
      </c>
      <c r="Q19" s="133" t="str">
        <f t="shared" si="4"/>
        <v>-</v>
      </c>
      <c r="R19" s="63" t="s">
        <v>251</v>
      </c>
      <c r="S19" s="63" t="str">
        <f t="shared" si="5"/>
        <v>ACP-1A室内機</v>
      </c>
      <c r="T19" s="63" t="str">
        <f t="shared" si="6"/>
        <v>ACP-1A_</v>
      </c>
      <c r="U19" s="58"/>
    </row>
    <row r="20" spans="1:21" x14ac:dyDescent="0.15">
      <c r="A20" s="110">
        <v>20</v>
      </c>
      <c r="B20" s="41" t="s">
        <v>67</v>
      </c>
      <c r="C20" s="42">
        <v>6</v>
      </c>
      <c r="D20" s="87" t="s">
        <v>70</v>
      </c>
      <c r="E20" s="41" t="s">
        <v>68</v>
      </c>
      <c r="F20" s="41" t="s">
        <v>91</v>
      </c>
      <c r="G20" s="41"/>
      <c r="H20" s="41"/>
      <c r="I20" s="42" t="s">
        <v>20</v>
      </c>
      <c r="J20" s="41" t="s">
        <v>210</v>
      </c>
      <c r="K20" s="43"/>
      <c r="L20" s="41" t="s">
        <v>6</v>
      </c>
      <c r="M20" s="54" t="s">
        <v>65</v>
      </c>
      <c r="N20" s="121" t="s">
        <v>98</v>
      </c>
      <c r="O20" s="42"/>
      <c r="P20" s="73" t="s">
        <v>98</v>
      </c>
      <c r="Q20" s="133" t="str">
        <f t="shared" si="4"/>
        <v>-</v>
      </c>
      <c r="R20" s="63" t="s">
        <v>249</v>
      </c>
      <c r="S20" s="63" t="str">
        <f t="shared" si="5"/>
        <v>ACP-1A室内機</v>
      </c>
      <c r="T20" s="63" t="str">
        <f t="shared" si="6"/>
        <v>ACP-1A_</v>
      </c>
      <c r="U20" s="58"/>
    </row>
    <row r="21" spans="1:21" x14ac:dyDescent="0.15">
      <c r="A21" s="110">
        <v>21</v>
      </c>
      <c r="B21" s="41" t="s">
        <v>67</v>
      </c>
      <c r="C21" s="42">
        <v>7</v>
      </c>
      <c r="D21" s="87" t="s">
        <v>70</v>
      </c>
      <c r="E21" s="41" t="s">
        <v>68</v>
      </c>
      <c r="F21" s="41" t="s">
        <v>92</v>
      </c>
      <c r="G21" s="41"/>
      <c r="H21" s="41"/>
      <c r="I21" s="42" t="s">
        <v>20</v>
      </c>
      <c r="J21" s="41" t="s">
        <v>212</v>
      </c>
      <c r="K21" s="43"/>
      <c r="L21" s="41" t="s">
        <v>6</v>
      </c>
      <c r="M21" s="54" t="s">
        <v>65</v>
      </c>
      <c r="N21" s="121" t="s">
        <v>98</v>
      </c>
      <c r="O21" s="42"/>
      <c r="P21" s="73" t="s">
        <v>98</v>
      </c>
      <c r="Q21" s="133" t="str">
        <f t="shared" si="4"/>
        <v>-</v>
      </c>
      <c r="R21" s="63" t="s">
        <v>252</v>
      </c>
      <c r="S21" s="63" t="str">
        <f t="shared" si="5"/>
        <v>ACP-1A室内機</v>
      </c>
      <c r="T21" s="63" t="str">
        <f t="shared" si="6"/>
        <v>ACP-1A_</v>
      </c>
      <c r="U21" s="58"/>
    </row>
    <row r="22" spans="1:21" x14ac:dyDescent="0.15">
      <c r="A22" s="110">
        <v>22</v>
      </c>
      <c r="B22" s="41" t="s">
        <v>67</v>
      </c>
      <c r="C22" s="42">
        <v>8</v>
      </c>
      <c r="D22" s="87" t="s">
        <v>70</v>
      </c>
      <c r="E22" s="41" t="s">
        <v>68</v>
      </c>
      <c r="F22" s="41" t="s">
        <v>93</v>
      </c>
      <c r="G22" s="41"/>
      <c r="H22" s="41"/>
      <c r="I22" s="42" t="s">
        <v>20</v>
      </c>
      <c r="J22" s="41" t="s">
        <v>213</v>
      </c>
      <c r="K22" s="43"/>
      <c r="L22" s="41" t="s">
        <v>6</v>
      </c>
      <c r="M22" s="54" t="s">
        <v>65</v>
      </c>
      <c r="N22" s="42" t="s">
        <v>98</v>
      </c>
      <c r="O22" s="42"/>
      <c r="P22" s="73" t="s">
        <v>98</v>
      </c>
      <c r="Q22" s="133" t="str">
        <f t="shared" si="4"/>
        <v>-</v>
      </c>
      <c r="R22" s="63" t="s">
        <v>253</v>
      </c>
      <c r="S22" s="71" t="str">
        <f t="shared" si="5"/>
        <v>ACP-1A室内機</v>
      </c>
      <c r="T22" s="71" t="str">
        <f t="shared" si="6"/>
        <v>ACP-1A_</v>
      </c>
      <c r="U22" s="72"/>
    </row>
    <row r="23" spans="1:21" x14ac:dyDescent="0.15">
      <c r="A23" s="110">
        <v>23</v>
      </c>
      <c r="B23" s="41" t="s">
        <v>67</v>
      </c>
      <c r="C23" s="42">
        <v>9</v>
      </c>
      <c r="D23" s="87" t="s">
        <v>58</v>
      </c>
      <c r="E23" s="41" t="s">
        <v>68</v>
      </c>
      <c r="F23" s="41" t="s">
        <v>94</v>
      </c>
      <c r="G23" s="41"/>
      <c r="H23" s="41"/>
      <c r="I23" s="42" t="s">
        <v>20</v>
      </c>
      <c r="J23" s="41" t="s">
        <v>213</v>
      </c>
      <c r="K23" s="43"/>
      <c r="L23" s="41" t="s">
        <v>6</v>
      </c>
      <c r="M23" s="54" t="s">
        <v>65</v>
      </c>
      <c r="N23" s="42" t="s">
        <v>98</v>
      </c>
      <c r="O23" s="42"/>
      <c r="P23" s="42" t="s">
        <v>18</v>
      </c>
      <c r="Q23" s="133" t="str">
        <f t="shared" si="4"/>
        <v>-</v>
      </c>
      <c r="R23" s="63" t="s">
        <v>254</v>
      </c>
      <c r="S23" s="63" t="str">
        <f t="shared" si="5"/>
        <v>ACP-1A室内機</v>
      </c>
      <c r="T23" s="63" t="str">
        <f t="shared" si="6"/>
        <v>ACP-1A_</v>
      </c>
      <c r="U23" s="58">
        <f t="shared" ref="U23:U29" si="7">1/COUNTIF($B:$B,B:B)</f>
        <v>4.3478260869565216E-2</v>
      </c>
    </row>
    <row r="24" spans="1:21" x14ac:dyDescent="0.15">
      <c r="A24" s="110">
        <v>24</v>
      </c>
      <c r="B24" s="41" t="s">
        <v>67</v>
      </c>
      <c r="C24" s="42">
        <v>10</v>
      </c>
      <c r="D24" s="87" t="s">
        <v>58</v>
      </c>
      <c r="E24" s="41" t="s">
        <v>68</v>
      </c>
      <c r="F24" s="41" t="s">
        <v>95</v>
      </c>
      <c r="G24" s="41"/>
      <c r="H24" s="41"/>
      <c r="I24" s="42" t="s">
        <v>20</v>
      </c>
      <c r="J24" s="41" t="s">
        <v>213</v>
      </c>
      <c r="K24" s="43"/>
      <c r="L24" s="41" t="s">
        <v>6</v>
      </c>
      <c r="M24" s="54" t="s">
        <v>65</v>
      </c>
      <c r="N24" s="42" t="s">
        <v>98</v>
      </c>
      <c r="O24" s="42"/>
      <c r="P24" s="42" t="s">
        <v>18</v>
      </c>
      <c r="Q24" s="133" t="str">
        <f t="shared" si="4"/>
        <v>-</v>
      </c>
      <c r="R24" s="63" t="s">
        <v>254</v>
      </c>
      <c r="S24" s="63" t="str">
        <f t="shared" ref="S24" si="8">B24&amp;I24</f>
        <v>ACP-1A室内機</v>
      </c>
      <c r="T24" s="63" t="str">
        <f t="shared" ref="T24" si="9">B24&amp;"_"&amp;H24</f>
        <v>ACP-1A_</v>
      </c>
      <c r="U24" s="58">
        <f t="shared" si="7"/>
        <v>4.3478260869565216E-2</v>
      </c>
    </row>
    <row r="25" spans="1:21" x14ac:dyDescent="0.15">
      <c r="A25" s="110">
        <v>25</v>
      </c>
      <c r="B25" s="41" t="s">
        <v>67</v>
      </c>
      <c r="C25" s="42">
        <v>11</v>
      </c>
      <c r="D25" s="87" t="s">
        <v>58</v>
      </c>
      <c r="E25" s="41" t="s">
        <v>68</v>
      </c>
      <c r="F25" s="41" t="s">
        <v>96</v>
      </c>
      <c r="G25" s="41"/>
      <c r="H25" s="41"/>
      <c r="I25" s="42" t="s">
        <v>20</v>
      </c>
      <c r="J25" s="41" t="s">
        <v>213</v>
      </c>
      <c r="K25" s="43"/>
      <c r="L25" s="41" t="s">
        <v>6</v>
      </c>
      <c r="M25" s="54" t="s">
        <v>65</v>
      </c>
      <c r="N25" s="121" t="s">
        <v>98</v>
      </c>
      <c r="O25" s="42"/>
      <c r="P25" s="73" t="s">
        <v>98</v>
      </c>
      <c r="Q25" s="133" t="str">
        <f t="shared" si="4"/>
        <v>-</v>
      </c>
      <c r="R25" s="63" t="s">
        <v>254</v>
      </c>
      <c r="S25" s="63" t="str">
        <f t="shared" ref="S25:S31" si="10">B25&amp;I25</f>
        <v>ACP-1A室内機</v>
      </c>
      <c r="T25" s="63" t="str">
        <f t="shared" ref="T25:T33" si="11">B25&amp;"_"&amp;H25</f>
        <v>ACP-1A_</v>
      </c>
      <c r="U25" s="58">
        <f t="shared" si="7"/>
        <v>4.3478260869565216E-2</v>
      </c>
    </row>
    <row r="26" spans="1:21" x14ac:dyDescent="0.15">
      <c r="A26" s="113">
        <v>26</v>
      </c>
      <c r="B26" s="66" t="s">
        <v>67</v>
      </c>
      <c r="C26" s="67">
        <v>12</v>
      </c>
      <c r="D26" s="105" t="s">
        <v>58</v>
      </c>
      <c r="E26" s="41" t="s">
        <v>68</v>
      </c>
      <c r="F26" s="66" t="s">
        <v>97</v>
      </c>
      <c r="G26" s="66"/>
      <c r="H26" s="66"/>
      <c r="I26" s="67" t="s">
        <v>20</v>
      </c>
      <c r="J26" s="66" t="s">
        <v>209</v>
      </c>
      <c r="K26" s="106"/>
      <c r="L26" s="66" t="s">
        <v>6</v>
      </c>
      <c r="M26" s="107" t="s">
        <v>65</v>
      </c>
      <c r="N26" s="67" t="s">
        <v>98</v>
      </c>
      <c r="O26" s="67"/>
      <c r="P26" s="67" t="s">
        <v>18</v>
      </c>
      <c r="Q26" s="134" t="str">
        <f t="shared" si="4"/>
        <v>-</v>
      </c>
      <c r="R26" s="138" t="s">
        <v>250</v>
      </c>
      <c r="S26" s="63" t="str">
        <f t="shared" si="10"/>
        <v>ACP-1A室内機</v>
      </c>
      <c r="T26" s="63" t="str">
        <f t="shared" si="11"/>
        <v>ACP-1A_</v>
      </c>
      <c r="U26" s="58">
        <f t="shared" si="7"/>
        <v>4.3478260869565216E-2</v>
      </c>
    </row>
    <row r="27" spans="1:21" x14ac:dyDescent="0.15">
      <c r="A27" s="123">
        <v>27</v>
      </c>
      <c r="B27" s="38" t="s">
        <v>99</v>
      </c>
      <c r="C27" s="101"/>
      <c r="D27" s="88" t="s">
        <v>58</v>
      </c>
      <c r="E27" s="76" t="s">
        <v>103</v>
      </c>
      <c r="F27" s="38" t="s">
        <v>63</v>
      </c>
      <c r="G27" s="76"/>
      <c r="H27" s="76"/>
      <c r="I27" s="101" t="s">
        <v>7</v>
      </c>
      <c r="J27" s="76" t="s">
        <v>214</v>
      </c>
      <c r="K27" s="102"/>
      <c r="L27" s="76" t="s">
        <v>6</v>
      </c>
      <c r="M27" s="103" t="s">
        <v>65</v>
      </c>
      <c r="N27" s="129">
        <v>3.15</v>
      </c>
      <c r="O27" s="39" t="s">
        <v>232</v>
      </c>
      <c r="P27" s="104">
        <v>5.2</v>
      </c>
      <c r="Q27" s="135" t="str">
        <f t="shared" si="4"/>
        <v>不要</v>
      </c>
      <c r="R27" s="139"/>
      <c r="S27" s="63" t="str">
        <f t="shared" si="10"/>
        <v>ACP-1B室外機</v>
      </c>
      <c r="T27" s="63" t="str">
        <f t="shared" si="11"/>
        <v>ACP-1B_</v>
      </c>
      <c r="U27" s="58">
        <f t="shared" si="7"/>
        <v>0.16666666666666666</v>
      </c>
    </row>
    <row r="28" spans="1:21" x14ac:dyDescent="0.15">
      <c r="A28" s="124">
        <v>28</v>
      </c>
      <c r="B28" s="41" t="s">
        <v>99</v>
      </c>
      <c r="C28" s="42" t="s">
        <v>100</v>
      </c>
      <c r="D28" s="87" t="s">
        <v>58</v>
      </c>
      <c r="E28" s="41" t="s">
        <v>103</v>
      </c>
      <c r="F28" s="41" t="s">
        <v>104</v>
      </c>
      <c r="G28" s="41"/>
      <c r="H28" s="41"/>
      <c r="I28" s="42" t="s">
        <v>20</v>
      </c>
      <c r="J28" s="41" t="s">
        <v>207</v>
      </c>
      <c r="K28" s="43"/>
      <c r="L28" s="41" t="s">
        <v>6</v>
      </c>
      <c r="M28" s="54" t="s">
        <v>65</v>
      </c>
      <c r="N28" s="42" t="s">
        <v>18</v>
      </c>
      <c r="O28" s="42"/>
      <c r="P28" s="42" t="s">
        <v>18</v>
      </c>
      <c r="Q28" s="133" t="str">
        <f t="shared" si="4"/>
        <v>-</v>
      </c>
      <c r="R28" s="63" t="s">
        <v>249</v>
      </c>
      <c r="S28" s="63" t="str">
        <f t="shared" si="10"/>
        <v>ACP-1B室内機</v>
      </c>
      <c r="T28" s="63" t="str">
        <f t="shared" si="11"/>
        <v>ACP-1B_</v>
      </c>
      <c r="U28" s="58">
        <f t="shared" si="7"/>
        <v>0.16666666666666666</v>
      </c>
    </row>
    <row r="29" spans="1:21" x14ac:dyDescent="0.15">
      <c r="A29" s="124">
        <v>29</v>
      </c>
      <c r="B29" s="41" t="s">
        <v>99</v>
      </c>
      <c r="C29" s="42" t="s">
        <v>101</v>
      </c>
      <c r="D29" s="87" t="s">
        <v>58</v>
      </c>
      <c r="E29" s="41" t="s">
        <v>103</v>
      </c>
      <c r="F29" s="41" t="s">
        <v>104</v>
      </c>
      <c r="G29" s="41"/>
      <c r="H29" s="41"/>
      <c r="I29" s="42" t="s">
        <v>20</v>
      </c>
      <c r="J29" s="41" t="s">
        <v>207</v>
      </c>
      <c r="K29" s="43"/>
      <c r="L29" s="41" t="s">
        <v>6</v>
      </c>
      <c r="M29" s="54" t="s">
        <v>65</v>
      </c>
      <c r="N29" s="42" t="s">
        <v>18</v>
      </c>
      <c r="O29" s="42"/>
      <c r="P29" s="78" t="s">
        <v>18</v>
      </c>
      <c r="Q29" s="133" t="str">
        <f t="shared" si="4"/>
        <v>-</v>
      </c>
      <c r="R29" s="63" t="s">
        <v>249</v>
      </c>
      <c r="S29" s="63" t="str">
        <f t="shared" si="10"/>
        <v>ACP-1B室内機</v>
      </c>
      <c r="T29" s="63" t="str">
        <f t="shared" si="11"/>
        <v>ACP-1B_</v>
      </c>
      <c r="U29" s="58">
        <f t="shared" si="7"/>
        <v>0.16666666666666666</v>
      </c>
    </row>
    <row r="30" spans="1:21" x14ac:dyDescent="0.15">
      <c r="A30" s="85">
        <v>25</v>
      </c>
      <c r="B30" s="76" t="s">
        <v>99</v>
      </c>
      <c r="C30" s="118" t="s">
        <v>102</v>
      </c>
      <c r="D30" s="88" t="s">
        <v>70</v>
      </c>
      <c r="E30" s="41" t="s">
        <v>103</v>
      </c>
      <c r="F30" s="89" t="s">
        <v>104</v>
      </c>
      <c r="G30" s="76"/>
      <c r="H30" s="76"/>
      <c r="I30" s="42" t="s">
        <v>20</v>
      </c>
      <c r="J30" s="76" t="s">
        <v>207</v>
      </c>
      <c r="K30" s="75"/>
      <c r="L30" s="41" t="s">
        <v>6</v>
      </c>
      <c r="M30" s="54" t="s">
        <v>65</v>
      </c>
      <c r="N30" s="42" t="s">
        <v>18</v>
      </c>
      <c r="O30" s="42"/>
      <c r="P30" s="78" t="s">
        <v>18</v>
      </c>
      <c r="Q30" s="133" t="str">
        <f t="shared" si="4"/>
        <v>-</v>
      </c>
      <c r="R30" s="127" t="s">
        <v>249</v>
      </c>
      <c r="S30" s="59" t="str">
        <f t="shared" si="10"/>
        <v>ACP-1B室内機</v>
      </c>
      <c r="T30" s="59" t="str">
        <f t="shared" si="11"/>
        <v>ACP-1B_</v>
      </c>
    </row>
    <row r="31" spans="1:21" x14ac:dyDescent="0.15">
      <c r="A31" s="86">
        <v>26</v>
      </c>
      <c r="B31" s="76" t="s">
        <v>99</v>
      </c>
      <c r="C31" s="118">
        <v>2</v>
      </c>
      <c r="D31" s="87" t="s">
        <v>58</v>
      </c>
      <c r="E31" s="41" t="s">
        <v>103</v>
      </c>
      <c r="F31" s="41" t="s">
        <v>105</v>
      </c>
      <c r="G31" s="41"/>
      <c r="H31" s="41"/>
      <c r="I31" s="42" t="s">
        <v>60</v>
      </c>
      <c r="J31" s="41" t="s">
        <v>213</v>
      </c>
      <c r="K31" s="77"/>
      <c r="L31" s="41" t="s">
        <v>6</v>
      </c>
      <c r="M31" s="54" t="s">
        <v>65</v>
      </c>
      <c r="N31" s="78" t="s">
        <v>61</v>
      </c>
      <c r="O31" s="42"/>
      <c r="P31" s="78" t="s">
        <v>61</v>
      </c>
      <c r="Q31" s="133" t="str">
        <f t="shared" si="4"/>
        <v>-</v>
      </c>
      <c r="R31" s="112" t="s">
        <v>254</v>
      </c>
      <c r="S31" s="59" t="str">
        <f t="shared" si="10"/>
        <v>ACP-1B室内機</v>
      </c>
      <c r="T31" s="59" t="str">
        <f t="shared" si="11"/>
        <v>ACP-1B_</v>
      </c>
    </row>
    <row r="32" spans="1:21" x14ac:dyDescent="0.15">
      <c r="A32" s="85">
        <v>27</v>
      </c>
      <c r="B32" s="76" t="s">
        <v>99</v>
      </c>
      <c r="C32" s="118">
        <v>3</v>
      </c>
      <c r="D32" s="87" t="s">
        <v>58</v>
      </c>
      <c r="E32" s="41" t="s">
        <v>103</v>
      </c>
      <c r="F32" s="41" t="s">
        <v>106</v>
      </c>
      <c r="G32" s="41"/>
      <c r="H32" s="41"/>
      <c r="I32" s="42" t="s">
        <v>60</v>
      </c>
      <c r="J32" s="41" t="s">
        <v>213</v>
      </c>
      <c r="K32" s="77"/>
      <c r="L32" s="41" t="s">
        <v>6</v>
      </c>
      <c r="M32" s="54" t="s">
        <v>65</v>
      </c>
      <c r="N32" s="78" t="s">
        <v>61</v>
      </c>
      <c r="O32" s="42"/>
      <c r="P32" s="78" t="s">
        <v>61</v>
      </c>
      <c r="Q32" s="133" t="str">
        <f t="shared" si="4"/>
        <v>-</v>
      </c>
      <c r="R32" s="112" t="s">
        <v>254</v>
      </c>
      <c r="S32" s="59" t="str">
        <f t="shared" ref="S32:S64" si="12">B32&amp;I32</f>
        <v>ACP-1B室内機</v>
      </c>
      <c r="T32" s="59" t="str">
        <f t="shared" si="11"/>
        <v>ACP-1B_</v>
      </c>
    </row>
    <row r="33" spans="1:20" x14ac:dyDescent="0.15">
      <c r="A33" s="86">
        <v>28</v>
      </c>
      <c r="B33" s="76" t="s">
        <v>107</v>
      </c>
      <c r="C33" s="118"/>
      <c r="D33" s="87" t="s">
        <v>58</v>
      </c>
      <c r="E33" s="41" t="s">
        <v>53</v>
      </c>
      <c r="F33" s="38" t="s">
        <v>63</v>
      </c>
      <c r="G33" s="41"/>
      <c r="H33" s="41"/>
      <c r="I33" s="101" t="s">
        <v>7</v>
      </c>
      <c r="J33" s="41" t="s">
        <v>215</v>
      </c>
      <c r="K33" s="79"/>
      <c r="L33" s="41" t="s">
        <v>6</v>
      </c>
      <c r="M33" s="54" t="s">
        <v>65</v>
      </c>
      <c r="N33" s="78">
        <v>0.59</v>
      </c>
      <c r="O33" s="39" t="s">
        <v>238</v>
      </c>
      <c r="P33" s="78">
        <v>1.35</v>
      </c>
      <c r="Q33" s="133" t="str">
        <f t="shared" si="4"/>
        <v>不要</v>
      </c>
      <c r="R33" s="112"/>
      <c r="S33" s="59" t="str">
        <f t="shared" si="12"/>
        <v>ACP-1C1室外機</v>
      </c>
      <c r="T33" s="2" t="str">
        <f t="shared" si="11"/>
        <v>ACP-1C1_</v>
      </c>
    </row>
    <row r="34" spans="1:20" x14ac:dyDescent="0.15">
      <c r="A34" s="85">
        <v>29</v>
      </c>
      <c r="B34" s="76" t="s">
        <v>107</v>
      </c>
      <c r="C34" s="118">
        <v>1</v>
      </c>
      <c r="D34" s="87" t="s">
        <v>58</v>
      </c>
      <c r="E34" s="41" t="s">
        <v>53</v>
      </c>
      <c r="F34" s="41" t="s">
        <v>53</v>
      </c>
      <c r="G34" s="41"/>
      <c r="H34" s="41"/>
      <c r="I34" s="42" t="s">
        <v>60</v>
      </c>
      <c r="J34" s="141" t="s">
        <v>309</v>
      </c>
      <c r="K34" s="79"/>
      <c r="L34" s="41" t="s">
        <v>6</v>
      </c>
      <c r="M34" s="54" t="s">
        <v>65</v>
      </c>
      <c r="N34" s="78" t="s">
        <v>61</v>
      </c>
      <c r="O34" s="42"/>
      <c r="P34" s="78" t="s">
        <v>61</v>
      </c>
      <c r="Q34" s="133" t="str">
        <f t="shared" si="4"/>
        <v>-</v>
      </c>
      <c r="R34" s="142" t="s">
        <v>307</v>
      </c>
      <c r="S34" s="59" t="str">
        <f t="shared" si="12"/>
        <v>ACP-1C1室内機</v>
      </c>
      <c r="T34" s="2" t="str">
        <f t="shared" ref="T34:T64" si="13">B34&amp;"_"&amp;H34</f>
        <v>ACP-1C1_</v>
      </c>
    </row>
    <row r="35" spans="1:20" x14ac:dyDescent="0.15">
      <c r="A35" s="86">
        <v>30</v>
      </c>
      <c r="B35" s="76" t="s">
        <v>108</v>
      </c>
      <c r="C35" s="118"/>
      <c r="D35" s="87" t="s">
        <v>58</v>
      </c>
      <c r="E35" s="41" t="s">
        <v>110</v>
      </c>
      <c r="F35" s="38" t="s">
        <v>63</v>
      </c>
      <c r="G35" s="41"/>
      <c r="H35" s="41"/>
      <c r="I35" s="101" t="s">
        <v>7</v>
      </c>
      <c r="J35" s="41" t="s">
        <v>215</v>
      </c>
      <c r="K35" s="79"/>
      <c r="L35" s="41" t="s">
        <v>6</v>
      </c>
      <c r="M35" s="54" t="s">
        <v>65</v>
      </c>
      <c r="N35" s="78">
        <v>0.59</v>
      </c>
      <c r="O35" s="39" t="s">
        <v>54</v>
      </c>
      <c r="P35" s="78">
        <v>1.35</v>
      </c>
      <c r="Q35" s="133" t="str">
        <f t="shared" si="4"/>
        <v>不要</v>
      </c>
      <c r="R35" s="112"/>
      <c r="S35" s="59" t="str">
        <f t="shared" si="12"/>
        <v>ACP-1C2室外機</v>
      </c>
      <c r="T35" s="2" t="str">
        <f t="shared" si="13"/>
        <v>ACP-1C2_</v>
      </c>
    </row>
    <row r="36" spans="1:20" x14ac:dyDescent="0.15">
      <c r="A36" s="85">
        <v>31</v>
      </c>
      <c r="B36" s="76" t="s">
        <v>108</v>
      </c>
      <c r="C36" s="118">
        <v>1</v>
      </c>
      <c r="D36" s="87" t="s">
        <v>58</v>
      </c>
      <c r="E36" s="41" t="s">
        <v>110</v>
      </c>
      <c r="F36" s="41" t="s">
        <v>110</v>
      </c>
      <c r="G36" s="41"/>
      <c r="H36" s="41"/>
      <c r="I36" s="42" t="s">
        <v>60</v>
      </c>
      <c r="J36" s="141" t="s">
        <v>216</v>
      </c>
      <c r="K36" s="79"/>
      <c r="L36" s="41" t="s">
        <v>6</v>
      </c>
      <c r="M36" s="54" t="s">
        <v>65</v>
      </c>
      <c r="N36" s="78" t="s">
        <v>61</v>
      </c>
      <c r="O36" s="42"/>
      <c r="P36" s="78" t="s">
        <v>61</v>
      </c>
      <c r="Q36" s="133" t="str">
        <f t="shared" si="4"/>
        <v>-</v>
      </c>
      <c r="R36" s="142" t="s">
        <v>308</v>
      </c>
      <c r="S36" s="59" t="str">
        <f t="shared" si="12"/>
        <v>ACP-1C2室内機</v>
      </c>
      <c r="T36" s="2" t="str">
        <f t="shared" si="13"/>
        <v>ACP-1C2_</v>
      </c>
    </row>
    <row r="37" spans="1:20" x14ac:dyDescent="0.15">
      <c r="A37" s="86">
        <v>32</v>
      </c>
      <c r="B37" s="76" t="s">
        <v>109</v>
      </c>
      <c r="C37" s="118"/>
      <c r="D37" s="87" t="s">
        <v>58</v>
      </c>
      <c r="E37" s="41" t="s">
        <v>111</v>
      </c>
      <c r="F37" s="38" t="s">
        <v>63</v>
      </c>
      <c r="G37" s="41"/>
      <c r="H37" s="80"/>
      <c r="I37" s="42" t="s">
        <v>7</v>
      </c>
      <c r="J37" s="41" t="s">
        <v>217</v>
      </c>
      <c r="K37" s="79"/>
      <c r="L37" s="41" t="s">
        <v>6</v>
      </c>
      <c r="M37" s="54" t="s">
        <v>65</v>
      </c>
      <c r="N37" s="78">
        <v>2.75</v>
      </c>
      <c r="O37" s="39" t="s">
        <v>232</v>
      </c>
      <c r="P37" s="78">
        <v>5.2</v>
      </c>
      <c r="Q37" s="133" t="str">
        <f t="shared" si="4"/>
        <v>不要</v>
      </c>
      <c r="R37" s="112"/>
      <c r="S37" s="59" t="str">
        <f t="shared" si="12"/>
        <v>ACP-1D室外機</v>
      </c>
      <c r="T37" s="2" t="str">
        <f t="shared" si="13"/>
        <v>ACP-1D_</v>
      </c>
    </row>
    <row r="38" spans="1:20" x14ac:dyDescent="0.15">
      <c r="A38" s="85">
        <v>33</v>
      </c>
      <c r="B38" s="76" t="s">
        <v>109</v>
      </c>
      <c r="C38" s="118" t="s">
        <v>100</v>
      </c>
      <c r="D38" s="87" t="s">
        <v>58</v>
      </c>
      <c r="E38" s="41" t="s">
        <v>111</v>
      </c>
      <c r="F38" s="89" t="s">
        <v>112</v>
      </c>
      <c r="G38" s="41"/>
      <c r="H38" s="80"/>
      <c r="I38" s="42" t="s">
        <v>60</v>
      </c>
      <c r="J38" s="41" t="s">
        <v>210</v>
      </c>
      <c r="K38" s="79"/>
      <c r="L38" s="41" t="s">
        <v>6</v>
      </c>
      <c r="M38" s="54" t="s">
        <v>65</v>
      </c>
      <c r="N38" s="78" t="s">
        <v>61</v>
      </c>
      <c r="O38" s="42"/>
      <c r="P38" s="78" t="s">
        <v>61</v>
      </c>
      <c r="Q38" s="133" t="str">
        <f t="shared" si="4"/>
        <v>-</v>
      </c>
      <c r="R38" s="112" t="s">
        <v>249</v>
      </c>
      <c r="S38" s="59" t="str">
        <f t="shared" si="12"/>
        <v>ACP-1D室内機</v>
      </c>
      <c r="T38" s="2" t="str">
        <f t="shared" si="13"/>
        <v>ACP-1D_</v>
      </c>
    </row>
    <row r="39" spans="1:20" x14ac:dyDescent="0.15">
      <c r="A39" s="86">
        <v>34</v>
      </c>
      <c r="B39" s="76" t="s">
        <v>109</v>
      </c>
      <c r="C39" s="119" t="s">
        <v>101</v>
      </c>
      <c r="D39" s="87" t="s">
        <v>70</v>
      </c>
      <c r="E39" s="41" t="s">
        <v>111</v>
      </c>
      <c r="F39" s="89" t="s">
        <v>112</v>
      </c>
      <c r="G39" s="41"/>
      <c r="H39" s="41"/>
      <c r="I39" s="42" t="s">
        <v>20</v>
      </c>
      <c r="J39" s="41" t="s">
        <v>210</v>
      </c>
      <c r="K39" s="79"/>
      <c r="L39" s="41" t="s">
        <v>6</v>
      </c>
      <c r="M39" s="54" t="s">
        <v>65</v>
      </c>
      <c r="N39" s="78" t="s">
        <v>18</v>
      </c>
      <c r="O39" s="42"/>
      <c r="P39" s="78" t="s">
        <v>18</v>
      </c>
      <c r="Q39" s="133" t="str">
        <f t="shared" si="4"/>
        <v>-</v>
      </c>
      <c r="R39" s="112" t="s">
        <v>249</v>
      </c>
      <c r="S39" s="59" t="str">
        <f t="shared" si="12"/>
        <v>ACP-1D室内機</v>
      </c>
      <c r="T39" s="2" t="str">
        <f t="shared" si="13"/>
        <v>ACP-1D_</v>
      </c>
    </row>
    <row r="40" spans="1:20" x14ac:dyDescent="0.15">
      <c r="A40" s="85">
        <v>35</v>
      </c>
      <c r="B40" s="76" t="s">
        <v>113</v>
      </c>
      <c r="C40" s="119"/>
      <c r="D40" s="87" t="s">
        <v>58</v>
      </c>
      <c r="E40" s="90" t="s">
        <v>121</v>
      </c>
      <c r="F40" s="38" t="s">
        <v>63</v>
      </c>
      <c r="G40" s="41"/>
      <c r="H40" s="41"/>
      <c r="I40" s="42" t="s">
        <v>7</v>
      </c>
      <c r="J40" s="41" t="s">
        <v>218</v>
      </c>
      <c r="K40" s="79"/>
      <c r="L40" s="41" t="s">
        <v>6</v>
      </c>
      <c r="M40" s="54" t="s">
        <v>65</v>
      </c>
      <c r="N40" s="78">
        <v>14.93</v>
      </c>
      <c r="O40" s="39" t="s">
        <v>232</v>
      </c>
      <c r="P40" s="81" t="s">
        <v>239</v>
      </c>
      <c r="Q40" s="133" t="str">
        <f t="shared" si="4"/>
        <v>3年に1回</v>
      </c>
      <c r="R40" s="112"/>
      <c r="S40" s="59" t="str">
        <f t="shared" si="12"/>
        <v>ACP-2A室外機</v>
      </c>
      <c r="T40" s="2" t="str">
        <f t="shared" si="13"/>
        <v>ACP-2A_</v>
      </c>
    </row>
    <row r="41" spans="1:20" x14ac:dyDescent="0.15">
      <c r="A41" s="86">
        <v>36</v>
      </c>
      <c r="B41" s="76" t="s">
        <v>113</v>
      </c>
      <c r="C41" s="119" t="s">
        <v>100</v>
      </c>
      <c r="D41" s="87" t="s">
        <v>58</v>
      </c>
      <c r="E41" s="90" t="s">
        <v>121</v>
      </c>
      <c r="F41" s="90" t="s">
        <v>122</v>
      </c>
      <c r="G41" s="41"/>
      <c r="H41" s="41"/>
      <c r="I41" s="42" t="s">
        <v>20</v>
      </c>
      <c r="J41" s="41" t="s">
        <v>207</v>
      </c>
      <c r="K41" s="77"/>
      <c r="L41" s="41" t="s">
        <v>6</v>
      </c>
      <c r="M41" s="54" t="s">
        <v>65</v>
      </c>
      <c r="N41" s="78" t="s">
        <v>61</v>
      </c>
      <c r="O41" s="42"/>
      <c r="P41" s="81" t="s">
        <v>61</v>
      </c>
      <c r="Q41" s="133" t="str">
        <f t="shared" si="4"/>
        <v>-</v>
      </c>
      <c r="R41" s="112" t="s">
        <v>249</v>
      </c>
      <c r="S41" s="59" t="str">
        <f t="shared" si="12"/>
        <v>ACP-2A室内機</v>
      </c>
      <c r="T41" s="2" t="str">
        <f t="shared" si="13"/>
        <v>ACP-2A_</v>
      </c>
    </row>
    <row r="42" spans="1:20" x14ac:dyDescent="0.15">
      <c r="A42" s="85">
        <v>37</v>
      </c>
      <c r="B42" s="76" t="s">
        <v>113</v>
      </c>
      <c r="C42" s="119" t="s">
        <v>101</v>
      </c>
      <c r="D42" s="87" t="s">
        <v>58</v>
      </c>
      <c r="E42" s="90" t="s">
        <v>121</v>
      </c>
      <c r="F42" s="90" t="s">
        <v>122</v>
      </c>
      <c r="G42" s="41"/>
      <c r="H42" s="41"/>
      <c r="I42" s="42" t="s">
        <v>20</v>
      </c>
      <c r="J42" s="41" t="s">
        <v>208</v>
      </c>
      <c r="K42" s="77"/>
      <c r="L42" s="41" t="s">
        <v>6</v>
      </c>
      <c r="M42" s="54" t="s">
        <v>65</v>
      </c>
      <c r="N42" s="78" t="s">
        <v>61</v>
      </c>
      <c r="O42" s="42"/>
      <c r="P42" s="81" t="s">
        <v>61</v>
      </c>
      <c r="Q42" s="133" t="str">
        <f t="shared" si="4"/>
        <v>-</v>
      </c>
      <c r="R42" s="112" t="s">
        <v>249</v>
      </c>
      <c r="S42" s="59" t="str">
        <f t="shared" si="12"/>
        <v>ACP-2A室内機</v>
      </c>
      <c r="T42" s="2" t="str">
        <f t="shared" si="13"/>
        <v>ACP-2A_</v>
      </c>
    </row>
    <row r="43" spans="1:20" x14ac:dyDescent="0.15">
      <c r="A43" s="86">
        <v>38</v>
      </c>
      <c r="B43" s="76" t="s">
        <v>113</v>
      </c>
      <c r="C43" s="119" t="s">
        <v>102</v>
      </c>
      <c r="D43" s="87" t="s">
        <v>58</v>
      </c>
      <c r="E43" s="90" t="s">
        <v>121</v>
      </c>
      <c r="F43" s="90" t="s">
        <v>122</v>
      </c>
      <c r="G43" s="41"/>
      <c r="H43" s="41"/>
      <c r="I43" s="42" t="s">
        <v>20</v>
      </c>
      <c r="J43" s="41" t="s">
        <v>208</v>
      </c>
      <c r="K43" s="77"/>
      <c r="L43" s="41" t="s">
        <v>6</v>
      </c>
      <c r="M43" s="54" t="s">
        <v>65</v>
      </c>
      <c r="N43" s="78" t="s">
        <v>61</v>
      </c>
      <c r="O43" s="42"/>
      <c r="P43" s="81" t="s">
        <v>61</v>
      </c>
      <c r="Q43" s="133" t="str">
        <f t="shared" si="4"/>
        <v>-</v>
      </c>
      <c r="R43" s="112" t="s">
        <v>249</v>
      </c>
      <c r="S43" s="59" t="str">
        <f t="shared" si="12"/>
        <v>ACP-2A室内機</v>
      </c>
      <c r="T43" s="2" t="str">
        <f t="shared" si="13"/>
        <v>ACP-2A_</v>
      </c>
    </row>
    <row r="44" spans="1:20" x14ac:dyDescent="0.15">
      <c r="A44" s="85">
        <v>39</v>
      </c>
      <c r="B44" s="76" t="s">
        <v>113</v>
      </c>
      <c r="C44" s="119" t="s">
        <v>114</v>
      </c>
      <c r="D44" s="87" t="s">
        <v>58</v>
      </c>
      <c r="E44" s="90" t="s">
        <v>121</v>
      </c>
      <c r="F44" s="90" t="s">
        <v>122</v>
      </c>
      <c r="G44" s="41"/>
      <c r="H44" s="41"/>
      <c r="I44" s="42" t="s">
        <v>20</v>
      </c>
      <c r="J44" s="41" t="s">
        <v>208</v>
      </c>
      <c r="K44" s="77"/>
      <c r="L44" s="41" t="s">
        <v>6</v>
      </c>
      <c r="M44" s="54" t="s">
        <v>65</v>
      </c>
      <c r="N44" s="78" t="s">
        <v>61</v>
      </c>
      <c r="O44" s="42"/>
      <c r="P44" s="81" t="s">
        <v>61</v>
      </c>
      <c r="Q44" s="133" t="str">
        <f t="shared" si="4"/>
        <v>-</v>
      </c>
      <c r="R44" s="112" t="s">
        <v>249</v>
      </c>
      <c r="S44" s="59" t="str">
        <f t="shared" si="12"/>
        <v>ACP-2A室内機</v>
      </c>
      <c r="T44" s="2" t="str">
        <f t="shared" si="13"/>
        <v>ACP-2A_</v>
      </c>
    </row>
    <row r="45" spans="1:20" x14ac:dyDescent="0.15">
      <c r="A45" s="86">
        <v>40</v>
      </c>
      <c r="B45" s="76" t="s">
        <v>113</v>
      </c>
      <c r="C45" s="119" t="s">
        <v>115</v>
      </c>
      <c r="D45" s="87" t="s">
        <v>58</v>
      </c>
      <c r="E45" s="90" t="s">
        <v>121</v>
      </c>
      <c r="F45" s="90" t="s">
        <v>122</v>
      </c>
      <c r="G45" s="41"/>
      <c r="H45" s="41"/>
      <c r="I45" s="42" t="s">
        <v>20</v>
      </c>
      <c r="J45" s="41" t="s">
        <v>208</v>
      </c>
      <c r="K45" s="77"/>
      <c r="L45" s="41" t="s">
        <v>6</v>
      </c>
      <c r="M45" s="54" t="s">
        <v>65</v>
      </c>
      <c r="N45" s="78" t="s">
        <v>61</v>
      </c>
      <c r="O45" s="42"/>
      <c r="P45" s="81" t="s">
        <v>61</v>
      </c>
      <c r="Q45" s="133" t="str">
        <f t="shared" si="4"/>
        <v>-</v>
      </c>
      <c r="R45" s="112" t="s">
        <v>249</v>
      </c>
      <c r="S45" s="59" t="str">
        <f t="shared" si="12"/>
        <v>ACP-2A室内機</v>
      </c>
      <c r="T45" s="2" t="str">
        <f t="shared" si="13"/>
        <v>ACP-2A_</v>
      </c>
    </row>
    <row r="46" spans="1:20" x14ac:dyDescent="0.15">
      <c r="A46" s="85">
        <v>41</v>
      </c>
      <c r="B46" s="76" t="s">
        <v>113</v>
      </c>
      <c r="C46" s="119" t="s">
        <v>116</v>
      </c>
      <c r="D46" s="87" t="s">
        <v>58</v>
      </c>
      <c r="E46" s="90" t="s">
        <v>121</v>
      </c>
      <c r="F46" s="90" t="s">
        <v>122</v>
      </c>
      <c r="G46" s="41"/>
      <c r="H46" s="80"/>
      <c r="I46" s="42" t="s">
        <v>20</v>
      </c>
      <c r="J46" s="41" t="s">
        <v>208</v>
      </c>
      <c r="K46" s="77"/>
      <c r="L46" s="41" t="s">
        <v>6</v>
      </c>
      <c r="M46" s="54" t="s">
        <v>65</v>
      </c>
      <c r="N46" s="78" t="s">
        <v>61</v>
      </c>
      <c r="O46" s="42"/>
      <c r="P46" s="81" t="s">
        <v>61</v>
      </c>
      <c r="Q46" s="133" t="str">
        <f t="shared" si="4"/>
        <v>-</v>
      </c>
      <c r="R46" s="112" t="s">
        <v>249</v>
      </c>
      <c r="S46" s="59" t="str">
        <f t="shared" si="12"/>
        <v>ACP-2A室内機</v>
      </c>
      <c r="T46" s="2" t="str">
        <f t="shared" si="13"/>
        <v>ACP-2A_</v>
      </c>
    </row>
    <row r="47" spans="1:20" x14ac:dyDescent="0.15">
      <c r="A47" s="86">
        <v>42</v>
      </c>
      <c r="B47" s="76" t="s">
        <v>113</v>
      </c>
      <c r="C47" s="120" t="s">
        <v>117</v>
      </c>
      <c r="D47" s="87" t="s">
        <v>70</v>
      </c>
      <c r="E47" s="90" t="s">
        <v>121</v>
      </c>
      <c r="F47" s="90" t="s">
        <v>122</v>
      </c>
      <c r="G47" s="41"/>
      <c r="H47" s="41"/>
      <c r="I47" s="42" t="s">
        <v>20</v>
      </c>
      <c r="J47" s="41" t="s">
        <v>207</v>
      </c>
      <c r="K47" s="77"/>
      <c r="L47" s="41" t="s">
        <v>6</v>
      </c>
      <c r="M47" s="54" t="s">
        <v>65</v>
      </c>
      <c r="N47" s="78" t="s">
        <v>18</v>
      </c>
      <c r="O47" s="42"/>
      <c r="P47" s="81" t="s">
        <v>18</v>
      </c>
      <c r="Q47" s="133" t="str">
        <f t="shared" si="4"/>
        <v>-</v>
      </c>
      <c r="R47" s="112" t="s">
        <v>249</v>
      </c>
      <c r="S47" s="59" t="str">
        <f t="shared" si="12"/>
        <v>ACP-2A室内機</v>
      </c>
      <c r="T47" s="2" t="str">
        <f t="shared" si="13"/>
        <v>ACP-2A_</v>
      </c>
    </row>
    <row r="48" spans="1:20" x14ac:dyDescent="0.15">
      <c r="A48" s="85">
        <v>43</v>
      </c>
      <c r="B48" s="76" t="s">
        <v>113</v>
      </c>
      <c r="C48" s="120">
        <v>2</v>
      </c>
      <c r="D48" s="87" t="s">
        <v>58</v>
      </c>
      <c r="E48" s="90" t="s">
        <v>121</v>
      </c>
      <c r="F48" s="90" t="s">
        <v>123</v>
      </c>
      <c r="G48" s="41"/>
      <c r="H48" s="41"/>
      <c r="I48" s="42" t="s">
        <v>20</v>
      </c>
      <c r="J48" s="41" t="s">
        <v>213</v>
      </c>
      <c r="K48" s="77"/>
      <c r="L48" s="41" t="s">
        <v>6</v>
      </c>
      <c r="M48" s="54" t="s">
        <v>65</v>
      </c>
      <c r="N48" s="78" t="s">
        <v>61</v>
      </c>
      <c r="O48" s="42"/>
      <c r="P48" s="81" t="s">
        <v>61</v>
      </c>
      <c r="Q48" s="133" t="str">
        <f t="shared" si="4"/>
        <v>-</v>
      </c>
      <c r="R48" s="112" t="s">
        <v>254</v>
      </c>
      <c r="S48" s="59" t="str">
        <f t="shared" si="12"/>
        <v>ACP-2A室内機</v>
      </c>
      <c r="T48" s="2" t="str">
        <f t="shared" si="13"/>
        <v>ACP-2A_</v>
      </c>
    </row>
    <row r="49" spans="1:20" x14ac:dyDescent="0.15">
      <c r="A49" s="86">
        <v>44</v>
      </c>
      <c r="B49" s="76" t="s">
        <v>113</v>
      </c>
      <c r="C49" s="120">
        <v>3</v>
      </c>
      <c r="D49" s="87" t="s">
        <v>58</v>
      </c>
      <c r="E49" s="90" t="s">
        <v>121</v>
      </c>
      <c r="F49" s="90" t="s">
        <v>124</v>
      </c>
      <c r="G49" s="41"/>
      <c r="H49" s="41"/>
      <c r="I49" s="42" t="s">
        <v>20</v>
      </c>
      <c r="J49" s="41" t="s">
        <v>213</v>
      </c>
      <c r="K49" s="77"/>
      <c r="L49" s="41" t="s">
        <v>6</v>
      </c>
      <c r="M49" s="54" t="s">
        <v>65</v>
      </c>
      <c r="N49" s="78" t="s">
        <v>61</v>
      </c>
      <c r="O49" s="42"/>
      <c r="P49" s="81" t="s">
        <v>61</v>
      </c>
      <c r="Q49" s="133" t="str">
        <f t="shared" si="4"/>
        <v>-</v>
      </c>
      <c r="R49" s="112" t="s">
        <v>254</v>
      </c>
      <c r="S49" s="59" t="str">
        <f t="shared" si="12"/>
        <v>ACP-2A室内機</v>
      </c>
      <c r="T49" s="2" t="str">
        <f t="shared" si="13"/>
        <v>ACP-2A_</v>
      </c>
    </row>
    <row r="50" spans="1:20" x14ac:dyDescent="0.15">
      <c r="A50" s="85">
        <v>45</v>
      </c>
      <c r="B50" s="76" t="s">
        <v>113</v>
      </c>
      <c r="C50" s="120">
        <v>4</v>
      </c>
      <c r="D50" s="87" t="s">
        <v>58</v>
      </c>
      <c r="E50" s="90" t="s">
        <v>121</v>
      </c>
      <c r="F50" s="90" t="s">
        <v>125</v>
      </c>
      <c r="G50" s="41"/>
      <c r="H50" s="41"/>
      <c r="I50" s="42" t="s">
        <v>20</v>
      </c>
      <c r="J50" s="41" t="s">
        <v>213</v>
      </c>
      <c r="K50" s="77"/>
      <c r="L50" s="41" t="s">
        <v>6</v>
      </c>
      <c r="M50" s="54" t="s">
        <v>65</v>
      </c>
      <c r="N50" s="78" t="s">
        <v>61</v>
      </c>
      <c r="O50" s="42"/>
      <c r="P50" s="81" t="s">
        <v>61</v>
      </c>
      <c r="Q50" s="133" t="str">
        <f t="shared" si="4"/>
        <v>-</v>
      </c>
      <c r="R50" s="112" t="s">
        <v>254</v>
      </c>
      <c r="S50" s="59" t="str">
        <f t="shared" si="12"/>
        <v>ACP-2A室内機</v>
      </c>
      <c r="T50" s="2" t="str">
        <f t="shared" si="13"/>
        <v>ACP-2A_</v>
      </c>
    </row>
    <row r="51" spans="1:20" x14ac:dyDescent="0.15">
      <c r="A51" s="86">
        <v>46</v>
      </c>
      <c r="B51" s="76" t="s">
        <v>113</v>
      </c>
      <c r="C51" s="120" t="s">
        <v>118</v>
      </c>
      <c r="D51" s="87" t="s">
        <v>58</v>
      </c>
      <c r="E51" s="90" t="s">
        <v>121</v>
      </c>
      <c r="F51" s="90" t="s">
        <v>126</v>
      </c>
      <c r="G51" s="41"/>
      <c r="H51" s="41"/>
      <c r="I51" s="42" t="s">
        <v>20</v>
      </c>
      <c r="J51" s="41" t="s">
        <v>207</v>
      </c>
      <c r="K51" s="77"/>
      <c r="L51" s="41" t="s">
        <v>6</v>
      </c>
      <c r="M51" s="54" t="s">
        <v>65</v>
      </c>
      <c r="N51" s="78" t="s">
        <v>61</v>
      </c>
      <c r="O51" s="42"/>
      <c r="P51" s="81" t="s">
        <v>61</v>
      </c>
      <c r="Q51" s="133" t="str">
        <f t="shared" si="4"/>
        <v>-</v>
      </c>
      <c r="R51" s="112" t="s">
        <v>251</v>
      </c>
      <c r="S51" s="59" t="str">
        <f t="shared" si="12"/>
        <v>ACP-2A室内機</v>
      </c>
      <c r="T51" s="2" t="str">
        <f t="shared" si="13"/>
        <v>ACP-2A_</v>
      </c>
    </row>
    <row r="52" spans="1:20" x14ac:dyDescent="0.15">
      <c r="A52" s="85">
        <v>47</v>
      </c>
      <c r="B52" s="76" t="s">
        <v>113</v>
      </c>
      <c r="C52" s="120" t="s">
        <v>119</v>
      </c>
      <c r="D52" s="87" t="s">
        <v>58</v>
      </c>
      <c r="E52" s="90" t="s">
        <v>121</v>
      </c>
      <c r="F52" s="90" t="s">
        <v>126</v>
      </c>
      <c r="G52" s="41"/>
      <c r="H52" s="41"/>
      <c r="I52" s="42" t="s">
        <v>20</v>
      </c>
      <c r="J52" s="41" t="s">
        <v>207</v>
      </c>
      <c r="K52" s="77"/>
      <c r="L52" s="41" t="s">
        <v>6</v>
      </c>
      <c r="M52" s="54" t="s">
        <v>65</v>
      </c>
      <c r="N52" s="78" t="s">
        <v>61</v>
      </c>
      <c r="O52" s="42"/>
      <c r="P52" s="81" t="s">
        <v>61</v>
      </c>
      <c r="Q52" s="133" t="str">
        <f t="shared" si="4"/>
        <v>-</v>
      </c>
      <c r="R52" s="112" t="s">
        <v>249</v>
      </c>
      <c r="S52" s="59" t="str">
        <f t="shared" si="12"/>
        <v>ACP-2A室内機</v>
      </c>
      <c r="T52" s="2" t="str">
        <f t="shared" si="13"/>
        <v>ACP-2A_</v>
      </c>
    </row>
    <row r="53" spans="1:20" x14ac:dyDescent="0.15">
      <c r="A53" s="86">
        <v>48</v>
      </c>
      <c r="B53" s="76" t="s">
        <v>113</v>
      </c>
      <c r="C53" s="120" t="s">
        <v>120</v>
      </c>
      <c r="D53" s="91" t="s">
        <v>58</v>
      </c>
      <c r="E53" s="90" t="s">
        <v>121</v>
      </c>
      <c r="F53" s="92" t="s">
        <v>126</v>
      </c>
      <c r="G53" s="69"/>
      <c r="H53" s="69"/>
      <c r="I53" s="74" t="s">
        <v>20</v>
      </c>
      <c r="J53" s="69" t="s">
        <v>207</v>
      </c>
      <c r="K53" s="82"/>
      <c r="L53" s="69" t="s">
        <v>6</v>
      </c>
      <c r="M53" s="70" t="s">
        <v>65</v>
      </c>
      <c r="N53" s="83" t="s">
        <v>61</v>
      </c>
      <c r="O53" s="74"/>
      <c r="P53" s="84" t="s">
        <v>61</v>
      </c>
      <c r="Q53" s="132" t="str">
        <f t="shared" si="4"/>
        <v>-</v>
      </c>
      <c r="R53" s="128" t="s">
        <v>249</v>
      </c>
      <c r="S53" s="59" t="str">
        <f t="shared" si="12"/>
        <v>ACP-2A室内機</v>
      </c>
      <c r="T53" s="2" t="str">
        <f t="shared" si="13"/>
        <v>ACP-2A_</v>
      </c>
    </row>
    <row r="54" spans="1:20" x14ac:dyDescent="0.15">
      <c r="A54" s="86">
        <v>49</v>
      </c>
      <c r="B54" s="76" t="s">
        <v>129</v>
      </c>
      <c r="C54" s="120"/>
      <c r="D54" s="91" t="s">
        <v>58</v>
      </c>
      <c r="E54" s="90" t="s">
        <v>127</v>
      </c>
      <c r="F54" s="92" t="s">
        <v>63</v>
      </c>
      <c r="G54" s="69"/>
      <c r="H54" s="69"/>
      <c r="I54" s="74" t="s">
        <v>7</v>
      </c>
      <c r="J54" s="69" t="s">
        <v>219</v>
      </c>
      <c r="K54" s="82"/>
      <c r="L54" s="69" t="s">
        <v>6</v>
      </c>
      <c r="M54" s="54" t="s">
        <v>65</v>
      </c>
      <c r="N54" s="83">
        <v>4.67</v>
      </c>
      <c r="O54" s="39" t="s">
        <v>232</v>
      </c>
      <c r="P54" s="84">
        <v>7</v>
      </c>
      <c r="Q54" s="132" t="str">
        <f t="shared" si="4"/>
        <v>不要</v>
      </c>
      <c r="R54" s="128"/>
      <c r="S54" s="59" t="str">
        <f t="shared" si="12"/>
        <v>ACP-2B室外機</v>
      </c>
      <c r="T54" s="59" t="str">
        <f t="shared" si="13"/>
        <v>ACP-2B_</v>
      </c>
    </row>
    <row r="55" spans="1:20" ht="13.5" customHeight="1" x14ac:dyDescent="0.15">
      <c r="A55" s="86">
        <v>50</v>
      </c>
      <c r="B55" s="76" t="s">
        <v>129</v>
      </c>
      <c r="C55" s="120">
        <v>1</v>
      </c>
      <c r="D55" s="91" t="s">
        <v>58</v>
      </c>
      <c r="E55" s="90" t="s">
        <v>127</v>
      </c>
      <c r="F55" s="92" t="s">
        <v>128</v>
      </c>
      <c r="G55" s="69"/>
      <c r="H55" s="69"/>
      <c r="I55" s="74" t="s">
        <v>20</v>
      </c>
      <c r="J55" s="69" t="s">
        <v>212</v>
      </c>
      <c r="K55" s="82"/>
      <c r="L55" s="69" t="s">
        <v>6</v>
      </c>
      <c r="M55" s="54" t="s">
        <v>65</v>
      </c>
      <c r="N55" s="83" t="s">
        <v>18</v>
      </c>
      <c r="O55" s="74"/>
      <c r="P55" s="84" t="s">
        <v>18</v>
      </c>
      <c r="Q55" s="132" t="str">
        <f t="shared" si="4"/>
        <v>-</v>
      </c>
      <c r="R55" s="128" t="s">
        <v>250</v>
      </c>
      <c r="S55" s="59" t="str">
        <f t="shared" si="12"/>
        <v>ACP-2B室内機</v>
      </c>
      <c r="T55" s="59" t="str">
        <f t="shared" si="13"/>
        <v>ACP-2B_</v>
      </c>
    </row>
    <row r="56" spans="1:20" ht="13.5" customHeight="1" x14ac:dyDescent="0.15">
      <c r="A56" s="86">
        <v>51</v>
      </c>
      <c r="B56" s="76" t="s">
        <v>129</v>
      </c>
      <c r="C56" s="120">
        <v>2</v>
      </c>
      <c r="D56" s="91" t="s">
        <v>58</v>
      </c>
      <c r="E56" s="90" t="s">
        <v>127</v>
      </c>
      <c r="F56" s="92" t="s">
        <v>223</v>
      </c>
      <c r="G56" s="69"/>
      <c r="H56" s="69"/>
      <c r="I56" s="74" t="s">
        <v>20</v>
      </c>
      <c r="J56" s="69" t="s">
        <v>220</v>
      </c>
      <c r="K56" s="82"/>
      <c r="L56" s="69" t="s">
        <v>6</v>
      </c>
      <c r="M56" s="54" t="s">
        <v>65</v>
      </c>
      <c r="N56" s="83" t="s">
        <v>18</v>
      </c>
      <c r="O56" s="74"/>
      <c r="P56" s="84" t="s">
        <v>18</v>
      </c>
      <c r="Q56" s="132" t="str">
        <f t="shared" si="4"/>
        <v>-</v>
      </c>
      <c r="R56" s="128" t="s">
        <v>250</v>
      </c>
      <c r="S56" s="59" t="str">
        <f t="shared" si="12"/>
        <v>ACP-2B室内機</v>
      </c>
      <c r="T56" s="59" t="str">
        <f t="shared" si="13"/>
        <v>ACP-2B_</v>
      </c>
    </row>
    <row r="57" spans="1:20" ht="13.5" customHeight="1" x14ac:dyDescent="0.15">
      <c r="A57" s="86">
        <v>52</v>
      </c>
      <c r="B57" s="76" t="s">
        <v>129</v>
      </c>
      <c r="C57" s="120">
        <v>3</v>
      </c>
      <c r="D57" s="91" t="s">
        <v>58</v>
      </c>
      <c r="E57" s="90" t="s">
        <v>127</v>
      </c>
      <c r="F57" s="92" t="s">
        <v>130</v>
      </c>
      <c r="G57" s="69"/>
      <c r="H57" s="69"/>
      <c r="I57" s="74" t="s">
        <v>20</v>
      </c>
      <c r="J57" s="69" t="s">
        <v>209</v>
      </c>
      <c r="K57" s="82"/>
      <c r="L57" s="69" t="s">
        <v>6</v>
      </c>
      <c r="M57" s="54" t="s">
        <v>65</v>
      </c>
      <c r="N57" s="83" t="s">
        <v>18</v>
      </c>
      <c r="O57" s="74"/>
      <c r="P57" s="84" t="s">
        <v>18</v>
      </c>
      <c r="Q57" s="132" t="str">
        <f t="shared" si="4"/>
        <v>-</v>
      </c>
      <c r="R57" s="128" t="s">
        <v>250</v>
      </c>
      <c r="S57" s="59" t="str">
        <f t="shared" si="12"/>
        <v>ACP-2B室内機</v>
      </c>
      <c r="T57" s="59" t="str">
        <f t="shared" si="13"/>
        <v>ACP-2B_</v>
      </c>
    </row>
    <row r="58" spans="1:20" ht="13.5" customHeight="1" x14ac:dyDescent="0.15">
      <c r="A58" s="86">
        <v>53</v>
      </c>
      <c r="B58" s="76" t="s">
        <v>129</v>
      </c>
      <c r="C58" s="120">
        <v>4</v>
      </c>
      <c r="D58" s="91" t="s">
        <v>58</v>
      </c>
      <c r="E58" s="90" t="s">
        <v>127</v>
      </c>
      <c r="F58" s="92" t="s">
        <v>131</v>
      </c>
      <c r="G58" s="69"/>
      <c r="H58" s="69"/>
      <c r="I58" s="74" t="s">
        <v>20</v>
      </c>
      <c r="J58" s="69" t="s">
        <v>209</v>
      </c>
      <c r="K58" s="82"/>
      <c r="L58" s="69" t="s">
        <v>6</v>
      </c>
      <c r="M58" s="54" t="s">
        <v>65</v>
      </c>
      <c r="N58" s="83" t="s">
        <v>18</v>
      </c>
      <c r="O58" s="74"/>
      <c r="P58" s="84" t="s">
        <v>18</v>
      </c>
      <c r="Q58" s="132" t="str">
        <f t="shared" si="4"/>
        <v>-</v>
      </c>
      <c r="R58" s="128" t="s">
        <v>250</v>
      </c>
      <c r="S58" s="59" t="str">
        <f t="shared" si="12"/>
        <v>ACP-2B室内機</v>
      </c>
      <c r="T58" s="59" t="str">
        <f t="shared" si="13"/>
        <v>ACP-2B_</v>
      </c>
    </row>
    <row r="59" spans="1:20" ht="13.5" customHeight="1" x14ac:dyDescent="0.15">
      <c r="A59" s="86">
        <v>54</v>
      </c>
      <c r="B59" s="76" t="s">
        <v>129</v>
      </c>
      <c r="C59" s="120">
        <v>5</v>
      </c>
      <c r="D59" s="91" t="s">
        <v>58</v>
      </c>
      <c r="E59" s="90" t="s">
        <v>127</v>
      </c>
      <c r="F59" s="92" t="s">
        <v>132</v>
      </c>
      <c r="G59" s="69"/>
      <c r="H59" s="69"/>
      <c r="I59" s="74" t="s">
        <v>20</v>
      </c>
      <c r="J59" s="69" t="s">
        <v>213</v>
      </c>
      <c r="K59" s="82"/>
      <c r="L59" s="69" t="s">
        <v>6</v>
      </c>
      <c r="M59" s="54" t="s">
        <v>65</v>
      </c>
      <c r="N59" s="83" t="s">
        <v>18</v>
      </c>
      <c r="O59" s="74"/>
      <c r="P59" s="84" t="s">
        <v>18</v>
      </c>
      <c r="Q59" s="132" t="str">
        <f t="shared" si="4"/>
        <v>-</v>
      </c>
      <c r="R59" s="128" t="s">
        <v>254</v>
      </c>
      <c r="S59" s="59" t="str">
        <f t="shared" si="12"/>
        <v>ACP-2B室内機</v>
      </c>
      <c r="T59" s="59" t="str">
        <f t="shared" si="13"/>
        <v>ACP-2B_</v>
      </c>
    </row>
    <row r="60" spans="1:20" ht="13.5" customHeight="1" x14ac:dyDescent="0.15">
      <c r="A60" s="86">
        <v>55</v>
      </c>
      <c r="B60" s="76" t="s">
        <v>129</v>
      </c>
      <c r="C60" s="120">
        <v>6</v>
      </c>
      <c r="D60" s="91" t="s">
        <v>58</v>
      </c>
      <c r="E60" s="90" t="s">
        <v>127</v>
      </c>
      <c r="F60" s="92" t="s">
        <v>133</v>
      </c>
      <c r="G60" s="69"/>
      <c r="H60" s="69"/>
      <c r="I60" s="74" t="s">
        <v>20</v>
      </c>
      <c r="J60" s="69" t="s">
        <v>213</v>
      </c>
      <c r="K60" s="82"/>
      <c r="L60" s="69" t="s">
        <v>6</v>
      </c>
      <c r="M60" s="54" t="s">
        <v>65</v>
      </c>
      <c r="N60" s="83" t="s">
        <v>18</v>
      </c>
      <c r="O60" s="74"/>
      <c r="P60" s="84" t="s">
        <v>18</v>
      </c>
      <c r="Q60" s="132" t="str">
        <f t="shared" si="4"/>
        <v>-</v>
      </c>
      <c r="R60" s="128" t="s">
        <v>254</v>
      </c>
      <c r="S60" s="59" t="str">
        <f t="shared" si="12"/>
        <v>ACP-2B室内機</v>
      </c>
      <c r="T60" s="59" t="str">
        <f t="shared" si="13"/>
        <v>ACP-2B_</v>
      </c>
    </row>
    <row r="61" spans="1:20" ht="13.5" customHeight="1" x14ac:dyDescent="0.15">
      <c r="A61" s="86">
        <v>56</v>
      </c>
      <c r="B61" s="76" t="s">
        <v>129</v>
      </c>
      <c r="C61" s="120">
        <v>7</v>
      </c>
      <c r="D61" s="91" t="s">
        <v>58</v>
      </c>
      <c r="E61" s="90" t="s">
        <v>127</v>
      </c>
      <c r="F61" s="92" t="s">
        <v>134</v>
      </c>
      <c r="G61" s="69"/>
      <c r="H61" s="69"/>
      <c r="I61" s="74" t="s">
        <v>20</v>
      </c>
      <c r="J61" s="69" t="s">
        <v>213</v>
      </c>
      <c r="K61" s="82"/>
      <c r="L61" s="69" t="s">
        <v>6</v>
      </c>
      <c r="M61" s="54" t="s">
        <v>65</v>
      </c>
      <c r="N61" s="83" t="s">
        <v>18</v>
      </c>
      <c r="O61" s="74"/>
      <c r="P61" s="84" t="s">
        <v>18</v>
      </c>
      <c r="Q61" s="132" t="str">
        <f t="shared" si="4"/>
        <v>-</v>
      </c>
      <c r="R61" s="128" t="s">
        <v>254</v>
      </c>
      <c r="S61" s="59" t="str">
        <f t="shared" si="12"/>
        <v>ACP-2B室内機</v>
      </c>
      <c r="T61" s="59" t="str">
        <f t="shared" si="13"/>
        <v>ACP-2B_</v>
      </c>
    </row>
    <row r="62" spans="1:20" ht="13.5" customHeight="1" x14ac:dyDescent="0.15">
      <c r="A62" s="86">
        <v>57</v>
      </c>
      <c r="B62" s="76" t="s">
        <v>129</v>
      </c>
      <c r="C62" s="120">
        <v>8</v>
      </c>
      <c r="D62" s="91" t="s">
        <v>58</v>
      </c>
      <c r="E62" s="90" t="s">
        <v>127</v>
      </c>
      <c r="F62" s="92" t="s">
        <v>135</v>
      </c>
      <c r="G62" s="69"/>
      <c r="H62" s="69"/>
      <c r="I62" s="74" t="s">
        <v>20</v>
      </c>
      <c r="J62" s="69" t="s">
        <v>207</v>
      </c>
      <c r="K62" s="82"/>
      <c r="L62" s="69" t="s">
        <v>6</v>
      </c>
      <c r="M62" s="54" t="s">
        <v>65</v>
      </c>
      <c r="N62" s="83" t="s">
        <v>18</v>
      </c>
      <c r="O62" s="74"/>
      <c r="P62" s="84" t="s">
        <v>18</v>
      </c>
      <c r="Q62" s="132" t="str">
        <f t="shared" si="4"/>
        <v>-</v>
      </c>
      <c r="R62" s="128" t="s">
        <v>249</v>
      </c>
      <c r="S62" s="59" t="str">
        <f t="shared" si="12"/>
        <v>ACP-2B室内機</v>
      </c>
      <c r="T62" s="59" t="str">
        <f t="shared" si="13"/>
        <v>ACP-2B_</v>
      </c>
    </row>
    <row r="63" spans="1:20" ht="13.5" customHeight="1" x14ac:dyDescent="0.15">
      <c r="A63" s="86">
        <v>58</v>
      </c>
      <c r="B63" s="76" t="s">
        <v>136</v>
      </c>
      <c r="C63" s="120"/>
      <c r="D63" s="91" t="s">
        <v>58</v>
      </c>
      <c r="E63" s="90" t="s">
        <v>139</v>
      </c>
      <c r="F63" s="92" t="s">
        <v>63</v>
      </c>
      <c r="G63" s="69"/>
      <c r="H63" s="69"/>
      <c r="I63" s="74" t="s">
        <v>7</v>
      </c>
      <c r="J63" s="69" t="s">
        <v>221</v>
      </c>
      <c r="K63" s="82"/>
      <c r="L63" s="69" t="s">
        <v>6</v>
      </c>
      <c r="M63" s="54" t="s">
        <v>65</v>
      </c>
      <c r="N63" s="83">
        <v>10.5</v>
      </c>
      <c r="O63" s="39" t="s">
        <v>232</v>
      </c>
      <c r="P63" s="84">
        <v>11.7</v>
      </c>
      <c r="Q63" s="132" t="str">
        <f t="shared" si="4"/>
        <v>3年に1回</v>
      </c>
      <c r="R63" s="128" t="s">
        <v>255</v>
      </c>
      <c r="S63" s="59" t="str">
        <f t="shared" si="12"/>
        <v>ACP-2S1室外機</v>
      </c>
      <c r="T63" s="59" t="str">
        <f t="shared" si="13"/>
        <v>ACP-2S1_</v>
      </c>
    </row>
    <row r="64" spans="1:20" ht="13.5" customHeight="1" x14ac:dyDescent="0.15">
      <c r="A64" s="86">
        <v>59</v>
      </c>
      <c r="B64" s="76" t="s">
        <v>136</v>
      </c>
      <c r="C64" s="120">
        <v>1</v>
      </c>
      <c r="D64" s="91" t="s">
        <v>58</v>
      </c>
      <c r="E64" s="90" t="s">
        <v>139</v>
      </c>
      <c r="F64" s="92" t="s">
        <v>138</v>
      </c>
      <c r="G64" s="69"/>
      <c r="H64" s="69"/>
      <c r="I64" s="74" t="s">
        <v>20</v>
      </c>
      <c r="J64" s="69" t="s">
        <v>222</v>
      </c>
      <c r="K64" s="82"/>
      <c r="L64" s="69" t="s">
        <v>6</v>
      </c>
      <c r="M64" s="54" t="s">
        <v>65</v>
      </c>
      <c r="N64" s="83" t="s">
        <v>18</v>
      </c>
      <c r="O64" s="74"/>
      <c r="P64" s="84" t="s">
        <v>18</v>
      </c>
      <c r="Q64" s="132" t="str">
        <f t="shared" si="4"/>
        <v>-</v>
      </c>
      <c r="R64" s="128" t="s">
        <v>256</v>
      </c>
      <c r="S64" s="59" t="str">
        <f t="shared" si="12"/>
        <v>ACP-2S1室内機</v>
      </c>
      <c r="T64" s="59" t="str">
        <f t="shared" si="13"/>
        <v>ACP-2S1_</v>
      </c>
    </row>
    <row r="65" spans="1:20" ht="13.5" customHeight="1" x14ac:dyDescent="0.15">
      <c r="A65" s="86">
        <v>58</v>
      </c>
      <c r="B65" s="76" t="s">
        <v>136</v>
      </c>
      <c r="C65" s="120"/>
      <c r="D65" s="91" t="s">
        <v>58</v>
      </c>
      <c r="E65" s="90" t="s">
        <v>139</v>
      </c>
      <c r="F65" s="92" t="s">
        <v>63</v>
      </c>
      <c r="G65" s="69"/>
      <c r="H65" s="69"/>
      <c r="I65" s="74" t="s">
        <v>7</v>
      </c>
      <c r="J65" s="69" t="s">
        <v>221</v>
      </c>
      <c r="K65" s="82"/>
      <c r="L65" s="69" t="s">
        <v>6</v>
      </c>
      <c r="M65" s="54" t="s">
        <v>65</v>
      </c>
      <c r="N65" s="83">
        <v>10.5</v>
      </c>
      <c r="O65" s="42" t="s">
        <v>232</v>
      </c>
      <c r="P65" s="84">
        <v>11.7</v>
      </c>
      <c r="Q65" s="132" t="str">
        <f t="shared" si="4"/>
        <v>3年に1回</v>
      </c>
      <c r="R65" s="128"/>
      <c r="S65" s="59" t="str">
        <f t="shared" ref="S65:S66" si="14">B65&amp;I65</f>
        <v>ACP-2S1室外機</v>
      </c>
      <c r="T65" s="59" t="str">
        <f t="shared" ref="T65:T66" si="15">B65&amp;"_"&amp;H65</f>
        <v>ACP-2S1_</v>
      </c>
    </row>
    <row r="66" spans="1:20" ht="13.5" customHeight="1" x14ac:dyDescent="0.15">
      <c r="A66" s="86">
        <v>59</v>
      </c>
      <c r="B66" s="76" t="s">
        <v>136</v>
      </c>
      <c r="C66" s="120">
        <v>1</v>
      </c>
      <c r="D66" s="91" t="s">
        <v>58</v>
      </c>
      <c r="E66" s="90" t="s">
        <v>139</v>
      </c>
      <c r="F66" s="92" t="s">
        <v>138</v>
      </c>
      <c r="G66" s="69"/>
      <c r="H66" s="69"/>
      <c r="I66" s="74" t="s">
        <v>20</v>
      </c>
      <c r="J66" s="69" t="s">
        <v>222</v>
      </c>
      <c r="K66" s="82"/>
      <c r="L66" s="69" t="s">
        <v>6</v>
      </c>
      <c r="M66" s="54" t="s">
        <v>65</v>
      </c>
      <c r="N66" s="83" t="s">
        <v>18</v>
      </c>
      <c r="O66" s="74"/>
      <c r="P66" s="84" t="s">
        <v>18</v>
      </c>
      <c r="Q66" s="132" t="str">
        <f t="shared" si="4"/>
        <v>-</v>
      </c>
      <c r="R66" s="128" t="s">
        <v>257</v>
      </c>
      <c r="S66" s="59" t="str">
        <f t="shared" si="14"/>
        <v>ACP-2S1室内機</v>
      </c>
      <c r="T66" s="59" t="str">
        <f t="shared" si="15"/>
        <v>ACP-2S1_</v>
      </c>
    </row>
    <row r="67" spans="1:20" ht="13.5" customHeight="1" x14ac:dyDescent="0.15">
      <c r="A67" s="86">
        <v>60</v>
      </c>
      <c r="B67" s="76" t="s">
        <v>137</v>
      </c>
      <c r="C67" s="120"/>
      <c r="D67" s="91" t="s">
        <v>58</v>
      </c>
      <c r="E67" s="90" t="s">
        <v>140</v>
      </c>
      <c r="F67" s="92" t="s">
        <v>63</v>
      </c>
      <c r="G67" s="69"/>
      <c r="H67" s="69"/>
      <c r="I67" s="74" t="s">
        <v>7</v>
      </c>
      <c r="J67" s="69" t="s">
        <v>224</v>
      </c>
      <c r="K67" s="82"/>
      <c r="L67" s="69" t="s">
        <v>6</v>
      </c>
      <c r="M67" s="54" t="s">
        <v>65</v>
      </c>
      <c r="N67" s="83">
        <v>1.85</v>
      </c>
      <c r="O67" s="39" t="s">
        <v>232</v>
      </c>
      <c r="P67" s="84">
        <v>2.8</v>
      </c>
      <c r="Q67" s="132" t="str">
        <f t="shared" si="4"/>
        <v>不要</v>
      </c>
      <c r="R67" s="128"/>
      <c r="S67" s="59" t="str">
        <f t="shared" ref="S67:S129" si="16">B67&amp;I67</f>
        <v>ACP-2S2室外機</v>
      </c>
      <c r="T67" s="59" t="str">
        <f t="shared" ref="T67:T129" si="17">B67&amp;"_"&amp;H67</f>
        <v>ACP-2S2_</v>
      </c>
    </row>
    <row r="68" spans="1:20" ht="13.5" customHeight="1" x14ac:dyDescent="0.15">
      <c r="A68" s="86">
        <v>61</v>
      </c>
      <c r="B68" s="76" t="s">
        <v>137</v>
      </c>
      <c r="C68" s="120">
        <v>1</v>
      </c>
      <c r="D68" s="91" t="s">
        <v>58</v>
      </c>
      <c r="E68" s="90" t="s">
        <v>140</v>
      </c>
      <c r="F68" s="92" t="s">
        <v>141</v>
      </c>
      <c r="G68" s="69"/>
      <c r="H68" s="69"/>
      <c r="I68" s="74" t="s">
        <v>20</v>
      </c>
      <c r="J68" s="69" t="s">
        <v>225</v>
      </c>
      <c r="K68" s="82"/>
      <c r="L68" s="69" t="s">
        <v>6</v>
      </c>
      <c r="M68" s="54" t="s">
        <v>65</v>
      </c>
      <c r="N68" s="83" t="s">
        <v>18</v>
      </c>
      <c r="O68" s="74"/>
      <c r="P68" s="84" t="s">
        <v>18</v>
      </c>
      <c r="Q68" s="132" t="str">
        <f t="shared" si="4"/>
        <v>-</v>
      </c>
      <c r="R68" s="128" t="s">
        <v>254</v>
      </c>
      <c r="S68" s="59" t="str">
        <f t="shared" si="16"/>
        <v>ACP-2S2室内機</v>
      </c>
      <c r="T68" s="59" t="str">
        <f t="shared" si="17"/>
        <v>ACP-2S2_</v>
      </c>
    </row>
    <row r="69" spans="1:20" ht="13.5" customHeight="1" x14ac:dyDescent="0.15">
      <c r="A69" s="86">
        <v>62</v>
      </c>
      <c r="B69" s="76" t="s">
        <v>137</v>
      </c>
      <c r="C69" s="120">
        <v>2</v>
      </c>
      <c r="D69" s="91" t="s">
        <v>58</v>
      </c>
      <c r="E69" s="90" t="s">
        <v>140</v>
      </c>
      <c r="F69" s="92" t="s">
        <v>142</v>
      </c>
      <c r="G69" s="69"/>
      <c r="H69" s="69"/>
      <c r="I69" s="74" t="s">
        <v>20</v>
      </c>
      <c r="J69" s="69" t="s">
        <v>226</v>
      </c>
      <c r="K69" s="82"/>
      <c r="L69" s="69" t="s">
        <v>6</v>
      </c>
      <c r="M69" s="54" t="s">
        <v>65</v>
      </c>
      <c r="N69" s="83" t="s">
        <v>18</v>
      </c>
      <c r="O69" s="74"/>
      <c r="P69" s="84" t="s">
        <v>18</v>
      </c>
      <c r="Q69" s="132" t="str">
        <f t="shared" si="4"/>
        <v>-</v>
      </c>
      <c r="R69" s="128" t="s">
        <v>254</v>
      </c>
      <c r="S69" s="59" t="str">
        <f t="shared" si="16"/>
        <v>ACP-2S2室内機</v>
      </c>
      <c r="T69" s="59" t="str">
        <f t="shared" si="17"/>
        <v>ACP-2S2_</v>
      </c>
    </row>
    <row r="70" spans="1:20" ht="13.5" customHeight="1" x14ac:dyDescent="0.15">
      <c r="A70" s="86">
        <v>63</v>
      </c>
      <c r="B70" s="76" t="s">
        <v>143</v>
      </c>
      <c r="C70" s="120"/>
      <c r="D70" s="91" t="s">
        <v>58</v>
      </c>
      <c r="E70" s="90" t="s">
        <v>150</v>
      </c>
      <c r="F70" s="92" t="s">
        <v>63</v>
      </c>
      <c r="G70" s="69"/>
      <c r="H70" s="69"/>
      <c r="I70" s="74" t="s">
        <v>7</v>
      </c>
      <c r="J70" s="69" t="s">
        <v>227</v>
      </c>
      <c r="K70" s="82"/>
      <c r="L70" s="69" t="s">
        <v>6</v>
      </c>
      <c r="M70" s="54" t="s">
        <v>65</v>
      </c>
      <c r="N70" s="83">
        <v>11.39</v>
      </c>
      <c r="O70" s="39" t="s">
        <v>232</v>
      </c>
      <c r="P70" s="84" t="s">
        <v>240</v>
      </c>
      <c r="Q70" s="132" t="str">
        <f t="shared" si="4"/>
        <v>3年に1回</v>
      </c>
      <c r="R70" s="128"/>
      <c r="S70" s="59" t="str">
        <f t="shared" si="16"/>
        <v>ACP-2G室外機</v>
      </c>
      <c r="T70" s="59" t="str">
        <f t="shared" si="17"/>
        <v>ACP-2G_</v>
      </c>
    </row>
    <row r="71" spans="1:20" x14ac:dyDescent="0.15">
      <c r="A71" s="86">
        <v>64</v>
      </c>
      <c r="B71" s="76" t="s">
        <v>143</v>
      </c>
      <c r="C71" s="120">
        <v>1</v>
      </c>
      <c r="D71" s="91" t="s">
        <v>58</v>
      </c>
      <c r="E71" s="90" t="s">
        <v>150</v>
      </c>
      <c r="F71" s="92" t="s">
        <v>151</v>
      </c>
      <c r="G71" s="69"/>
      <c r="H71" s="69"/>
      <c r="I71" s="74" t="s">
        <v>20</v>
      </c>
      <c r="J71" s="69" t="s">
        <v>207</v>
      </c>
      <c r="K71" s="82"/>
      <c r="L71" s="69" t="s">
        <v>6</v>
      </c>
      <c r="M71" s="54" t="s">
        <v>65</v>
      </c>
      <c r="N71" s="83" t="s">
        <v>18</v>
      </c>
      <c r="O71" s="74"/>
      <c r="P71" s="84" t="s">
        <v>18</v>
      </c>
      <c r="Q71" s="132" t="str">
        <f t="shared" si="4"/>
        <v>-</v>
      </c>
      <c r="R71" s="128" t="s">
        <v>249</v>
      </c>
      <c r="S71" s="59" t="str">
        <f t="shared" si="16"/>
        <v>ACP-2G室内機</v>
      </c>
      <c r="T71" s="59" t="str">
        <f t="shared" si="17"/>
        <v>ACP-2G_</v>
      </c>
    </row>
    <row r="72" spans="1:20" x14ac:dyDescent="0.15">
      <c r="A72" s="86">
        <v>65</v>
      </c>
      <c r="B72" s="76" t="s">
        <v>143</v>
      </c>
      <c r="C72" s="120" t="s">
        <v>76</v>
      </c>
      <c r="D72" s="91" t="s">
        <v>58</v>
      </c>
      <c r="E72" s="90" t="s">
        <v>150</v>
      </c>
      <c r="F72" s="92" t="s">
        <v>152</v>
      </c>
      <c r="G72" s="69"/>
      <c r="H72" s="69"/>
      <c r="I72" s="74" t="s">
        <v>20</v>
      </c>
      <c r="J72" s="69" t="s">
        <v>212</v>
      </c>
      <c r="K72" s="82"/>
      <c r="L72" s="69" t="s">
        <v>6</v>
      </c>
      <c r="M72" s="54" t="s">
        <v>65</v>
      </c>
      <c r="N72" s="83" t="s">
        <v>18</v>
      </c>
      <c r="O72" s="74"/>
      <c r="P72" s="84" t="s">
        <v>18</v>
      </c>
      <c r="Q72" s="132" t="str">
        <f t="shared" si="4"/>
        <v>-</v>
      </c>
      <c r="R72" s="128" t="s">
        <v>250</v>
      </c>
      <c r="S72" s="59" t="str">
        <f t="shared" si="16"/>
        <v>ACP-2G室内機</v>
      </c>
      <c r="T72" s="59" t="str">
        <f t="shared" si="17"/>
        <v>ACP-2G_</v>
      </c>
    </row>
    <row r="73" spans="1:20" x14ac:dyDescent="0.15">
      <c r="A73" s="86">
        <v>66</v>
      </c>
      <c r="B73" s="76" t="s">
        <v>143</v>
      </c>
      <c r="C73" s="120" t="s">
        <v>77</v>
      </c>
      <c r="D73" s="91" t="s">
        <v>58</v>
      </c>
      <c r="E73" s="90" t="s">
        <v>150</v>
      </c>
      <c r="F73" s="92" t="s">
        <v>152</v>
      </c>
      <c r="G73" s="69"/>
      <c r="H73" s="69"/>
      <c r="I73" s="74" t="s">
        <v>20</v>
      </c>
      <c r="J73" s="69" t="s">
        <v>212</v>
      </c>
      <c r="K73" s="82"/>
      <c r="L73" s="69" t="s">
        <v>6</v>
      </c>
      <c r="M73" s="54" t="s">
        <v>65</v>
      </c>
      <c r="N73" s="83" t="s">
        <v>18</v>
      </c>
      <c r="O73" s="74"/>
      <c r="P73" s="84" t="s">
        <v>18</v>
      </c>
      <c r="Q73" s="132" t="str">
        <f t="shared" si="4"/>
        <v>-</v>
      </c>
      <c r="R73" s="128" t="s">
        <v>250</v>
      </c>
      <c r="S73" s="59" t="str">
        <f t="shared" si="16"/>
        <v>ACP-2G室内機</v>
      </c>
      <c r="T73" s="59" t="str">
        <f t="shared" si="17"/>
        <v>ACP-2G_</v>
      </c>
    </row>
    <row r="74" spans="1:20" x14ac:dyDescent="0.15">
      <c r="A74" s="86">
        <v>67</v>
      </c>
      <c r="B74" s="76" t="s">
        <v>143</v>
      </c>
      <c r="C74" s="120">
        <v>3</v>
      </c>
      <c r="D74" s="91" t="s">
        <v>58</v>
      </c>
      <c r="E74" s="90" t="s">
        <v>150</v>
      </c>
      <c r="F74" s="92" t="s">
        <v>153</v>
      </c>
      <c r="G74" s="69"/>
      <c r="H74" s="69"/>
      <c r="I74" s="74" t="s">
        <v>20</v>
      </c>
      <c r="J74" s="143" t="s">
        <v>210</v>
      </c>
      <c r="K74" s="82"/>
      <c r="L74" s="69" t="s">
        <v>6</v>
      </c>
      <c r="M74" s="54" t="s">
        <v>65</v>
      </c>
      <c r="N74" s="83" t="s">
        <v>18</v>
      </c>
      <c r="O74" s="74"/>
      <c r="P74" s="84" t="s">
        <v>18</v>
      </c>
      <c r="Q74" s="132" t="str">
        <f t="shared" si="4"/>
        <v>-</v>
      </c>
      <c r="R74" s="128" t="s">
        <v>249</v>
      </c>
      <c r="S74" s="59" t="str">
        <f t="shared" si="16"/>
        <v>ACP-2G室内機</v>
      </c>
      <c r="T74" s="59" t="str">
        <f t="shared" si="17"/>
        <v>ACP-2G_</v>
      </c>
    </row>
    <row r="75" spans="1:20" x14ac:dyDescent="0.15">
      <c r="A75" s="86">
        <v>68</v>
      </c>
      <c r="B75" s="76" t="s">
        <v>143</v>
      </c>
      <c r="C75" s="120">
        <v>4</v>
      </c>
      <c r="D75" s="91" t="s">
        <v>58</v>
      </c>
      <c r="E75" s="90" t="s">
        <v>150</v>
      </c>
      <c r="F75" s="92" t="s">
        <v>154</v>
      </c>
      <c r="G75" s="69"/>
      <c r="H75" s="69"/>
      <c r="I75" s="74" t="s">
        <v>20</v>
      </c>
      <c r="J75" s="143" t="s">
        <v>210</v>
      </c>
      <c r="K75" s="82"/>
      <c r="L75" s="69" t="s">
        <v>6</v>
      </c>
      <c r="M75" s="54" t="s">
        <v>65</v>
      </c>
      <c r="N75" s="83" t="s">
        <v>18</v>
      </c>
      <c r="O75" s="74"/>
      <c r="P75" s="84" t="s">
        <v>18</v>
      </c>
      <c r="Q75" s="132" t="str">
        <f t="shared" si="4"/>
        <v>-</v>
      </c>
      <c r="R75" s="128" t="s">
        <v>249</v>
      </c>
      <c r="S75" s="59" t="str">
        <f t="shared" si="16"/>
        <v>ACP-2G室内機</v>
      </c>
      <c r="T75" s="59" t="str">
        <f t="shared" si="17"/>
        <v>ACP-2G_</v>
      </c>
    </row>
    <row r="76" spans="1:20" x14ac:dyDescent="0.15">
      <c r="A76" s="86">
        <v>69</v>
      </c>
      <c r="B76" s="76" t="s">
        <v>143</v>
      </c>
      <c r="C76" s="120">
        <v>5</v>
      </c>
      <c r="D76" s="91" t="s">
        <v>58</v>
      </c>
      <c r="E76" s="90" t="s">
        <v>150</v>
      </c>
      <c r="F76" s="92" t="s">
        <v>155</v>
      </c>
      <c r="G76" s="69"/>
      <c r="H76" s="69"/>
      <c r="I76" s="74" t="s">
        <v>20</v>
      </c>
      <c r="J76" s="69" t="s">
        <v>207</v>
      </c>
      <c r="K76" s="82"/>
      <c r="L76" s="69" t="s">
        <v>6</v>
      </c>
      <c r="M76" s="54" t="s">
        <v>65</v>
      </c>
      <c r="N76" s="83" t="s">
        <v>18</v>
      </c>
      <c r="O76" s="74"/>
      <c r="P76" s="84" t="s">
        <v>18</v>
      </c>
      <c r="Q76" s="132" t="str">
        <f t="shared" si="4"/>
        <v>-</v>
      </c>
      <c r="R76" s="128" t="s">
        <v>249</v>
      </c>
      <c r="S76" s="59" t="str">
        <f t="shared" si="16"/>
        <v>ACP-2G室内機</v>
      </c>
      <c r="T76" s="59" t="str">
        <f t="shared" si="17"/>
        <v>ACP-2G_</v>
      </c>
    </row>
    <row r="77" spans="1:20" x14ac:dyDescent="0.15">
      <c r="A77" s="86">
        <v>70</v>
      </c>
      <c r="B77" s="76" t="s">
        <v>143</v>
      </c>
      <c r="C77" s="120">
        <v>6</v>
      </c>
      <c r="D77" s="91" t="s">
        <v>58</v>
      </c>
      <c r="E77" s="90" t="s">
        <v>150</v>
      </c>
      <c r="F77" s="144" t="s">
        <v>310</v>
      </c>
      <c r="G77" s="69"/>
      <c r="H77" s="69"/>
      <c r="I77" s="74" t="s">
        <v>20</v>
      </c>
      <c r="J77" s="143" t="s">
        <v>311</v>
      </c>
      <c r="K77" s="82"/>
      <c r="L77" s="69" t="s">
        <v>6</v>
      </c>
      <c r="M77" s="54" t="s">
        <v>65</v>
      </c>
      <c r="N77" s="83" t="s">
        <v>18</v>
      </c>
      <c r="O77" s="74"/>
      <c r="P77" s="84" t="s">
        <v>18</v>
      </c>
      <c r="Q77" s="132" t="str">
        <f t="shared" si="4"/>
        <v>-</v>
      </c>
      <c r="R77" s="137" t="s">
        <v>312</v>
      </c>
      <c r="S77" s="59" t="str">
        <f t="shared" si="16"/>
        <v>ACP-2G室内機</v>
      </c>
      <c r="T77" s="59" t="str">
        <f t="shared" si="17"/>
        <v>ACP-2G_</v>
      </c>
    </row>
    <row r="78" spans="1:20" x14ac:dyDescent="0.15">
      <c r="A78" s="86">
        <v>71</v>
      </c>
      <c r="B78" s="76" t="s">
        <v>143</v>
      </c>
      <c r="C78" s="120" t="s">
        <v>144</v>
      </c>
      <c r="D78" s="91" t="s">
        <v>58</v>
      </c>
      <c r="E78" s="90" t="s">
        <v>150</v>
      </c>
      <c r="F78" s="92" t="s">
        <v>156</v>
      </c>
      <c r="G78" s="69"/>
      <c r="H78" s="69"/>
      <c r="I78" s="74" t="s">
        <v>20</v>
      </c>
      <c r="J78" s="69" t="s">
        <v>209</v>
      </c>
      <c r="K78" s="82"/>
      <c r="L78" s="69" t="s">
        <v>6</v>
      </c>
      <c r="M78" s="54" t="s">
        <v>65</v>
      </c>
      <c r="N78" s="83" t="s">
        <v>18</v>
      </c>
      <c r="O78" s="74"/>
      <c r="P78" s="84" t="s">
        <v>18</v>
      </c>
      <c r="Q78" s="132" t="str">
        <f t="shared" si="4"/>
        <v>-</v>
      </c>
      <c r="R78" s="128" t="s">
        <v>250</v>
      </c>
      <c r="S78" s="59" t="str">
        <f t="shared" si="16"/>
        <v>ACP-2G室内機</v>
      </c>
      <c r="T78" s="59" t="str">
        <f t="shared" si="17"/>
        <v>ACP-2G_</v>
      </c>
    </row>
    <row r="79" spans="1:20" x14ac:dyDescent="0.15">
      <c r="A79" s="86">
        <v>72</v>
      </c>
      <c r="B79" s="76" t="s">
        <v>143</v>
      </c>
      <c r="C79" s="120" t="s">
        <v>145</v>
      </c>
      <c r="D79" s="91" t="s">
        <v>58</v>
      </c>
      <c r="E79" s="90" t="s">
        <v>150</v>
      </c>
      <c r="F79" s="92" t="s">
        <v>156</v>
      </c>
      <c r="G79" s="69"/>
      <c r="H79" s="69"/>
      <c r="I79" s="74" t="s">
        <v>20</v>
      </c>
      <c r="J79" s="69" t="s">
        <v>209</v>
      </c>
      <c r="K79" s="82"/>
      <c r="L79" s="69" t="s">
        <v>6</v>
      </c>
      <c r="M79" s="54" t="s">
        <v>65</v>
      </c>
      <c r="N79" s="83" t="s">
        <v>18</v>
      </c>
      <c r="O79" s="74"/>
      <c r="P79" s="84" t="s">
        <v>18</v>
      </c>
      <c r="Q79" s="132" t="str">
        <f t="shared" ref="Q79:Q131" si="18">IF($I79="室内機","-",IF($N79&lt;7.5,"不要",IF($N79&lt;50,"3年に1回","1年に1回")))</f>
        <v>-</v>
      </c>
      <c r="R79" s="128" t="s">
        <v>250</v>
      </c>
      <c r="S79" s="59" t="str">
        <f t="shared" si="16"/>
        <v>ACP-2G室内機</v>
      </c>
      <c r="T79" s="59" t="str">
        <f t="shared" si="17"/>
        <v>ACP-2G_</v>
      </c>
    </row>
    <row r="80" spans="1:20" x14ac:dyDescent="0.15">
      <c r="A80" s="86">
        <v>73</v>
      </c>
      <c r="B80" s="76" t="s">
        <v>143</v>
      </c>
      <c r="C80" s="120" t="s">
        <v>146</v>
      </c>
      <c r="D80" s="91" t="s">
        <v>58</v>
      </c>
      <c r="E80" s="90" t="s">
        <v>150</v>
      </c>
      <c r="F80" s="92" t="s">
        <v>157</v>
      </c>
      <c r="G80" s="69"/>
      <c r="H80" s="69"/>
      <c r="I80" s="74" t="s">
        <v>20</v>
      </c>
      <c r="J80" s="69" t="s">
        <v>209</v>
      </c>
      <c r="K80" s="82"/>
      <c r="L80" s="69" t="s">
        <v>6</v>
      </c>
      <c r="M80" s="54" t="s">
        <v>65</v>
      </c>
      <c r="N80" s="83" t="s">
        <v>18</v>
      </c>
      <c r="O80" s="74"/>
      <c r="P80" s="84" t="s">
        <v>18</v>
      </c>
      <c r="Q80" s="132" t="str">
        <f t="shared" si="18"/>
        <v>-</v>
      </c>
      <c r="R80" s="128" t="s">
        <v>250</v>
      </c>
      <c r="S80" s="59" t="str">
        <f t="shared" si="16"/>
        <v>ACP-2G室内機</v>
      </c>
      <c r="T80" s="59" t="str">
        <f t="shared" si="17"/>
        <v>ACP-2G_</v>
      </c>
    </row>
    <row r="81" spans="1:20" x14ac:dyDescent="0.15">
      <c r="A81" s="86">
        <v>74</v>
      </c>
      <c r="B81" s="76" t="s">
        <v>143</v>
      </c>
      <c r="C81" s="120" t="s">
        <v>147</v>
      </c>
      <c r="D81" s="91" t="s">
        <v>58</v>
      </c>
      <c r="E81" s="90" t="s">
        <v>150</v>
      </c>
      <c r="F81" s="92" t="s">
        <v>157</v>
      </c>
      <c r="G81" s="69"/>
      <c r="H81" s="69"/>
      <c r="I81" s="74" t="s">
        <v>20</v>
      </c>
      <c r="J81" s="69" t="s">
        <v>209</v>
      </c>
      <c r="K81" s="82"/>
      <c r="L81" s="69" t="s">
        <v>6</v>
      </c>
      <c r="M81" s="54" t="s">
        <v>65</v>
      </c>
      <c r="N81" s="83" t="s">
        <v>18</v>
      </c>
      <c r="O81" s="74"/>
      <c r="P81" s="84" t="s">
        <v>18</v>
      </c>
      <c r="Q81" s="132" t="str">
        <f t="shared" si="18"/>
        <v>-</v>
      </c>
      <c r="R81" s="128" t="s">
        <v>250</v>
      </c>
      <c r="S81" s="59" t="str">
        <f t="shared" si="16"/>
        <v>ACP-2G室内機</v>
      </c>
      <c r="T81" s="59" t="str">
        <f t="shared" si="17"/>
        <v>ACP-2G_</v>
      </c>
    </row>
    <row r="82" spans="1:20" x14ac:dyDescent="0.15">
      <c r="A82" s="86">
        <v>75</v>
      </c>
      <c r="B82" s="76" t="s">
        <v>143</v>
      </c>
      <c r="C82" s="120" t="s">
        <v>148</v>
      </c>
      <c r="D82" s="91" t="s">
        <v>58</v>
      </c>
      <c r="E82" s="90" t="s">
        <v>150</v>
      </c>
      <c r="F82" s="92" t="s">
        <v>158</v>
      </c>
      <c r="G82" s="69"/>
      <c r="H82" s="69"/>
      <c r="I82" s="74" t="s">
        <v>20</v>
      </c>
      <c r="J82" s="69" t="s">
        <v>220</v>
      </c>
      <c r="K82" s="82"/>
      <c r="L82" s="69" t="s">
        <v>6</v>
      </c>
      <c r="M82" s="54" t="s">
        <v>65</v>
      </c>
      <c r="N82" s="83" t="s">
        <v>18</v>
      </c>
      <c r="O82" s="74"/>
      <c r="P82" s="84" t="s">
        <v>18</v>
      </c>
      <c r="Q82" s="132" t="str">
        <f t="shared" si="18"/>
        <v>-</v>
      </c>
      <c r="R82" s="128" t="s">
        <v>250</v>
      </c>
      <c r="S82" s="59" t="str">
        <f t="shared" si="16"/>
        <v>ACP-2G室内機</v>
      </c>
      <c r="T82" s="59" t="str">
        <f t="shared" si="17"/>
        <v>ACP-2G_</v>
      </c>
    </row>
    <row r="83" spans="1:20" x14ac:dyDescent="0.15">
      <c r="A83" s="86">
        <v>76</v>
      </c>
      <c r="B83" s="76" t="s">
        <v>143</v>
      </c>
      <c r="C83" s="120" t="s">
        <v>149</v>
      </c>
      <c r="D83" s="91" t="s">
        <v>58</v>
      </c>
      <c r="E83" s="90" t="s">
        <v>150</v>
      </c>
      <c r="F83" s="92" t="s">
        <v>158</v>
      </c>
      <c r="G83" s="69"/>
      <c r="H83" s="69"/>
      <c r="I83" s="74" t="s">
        <v>20</v>
      </c>
      <c r="J83" s="69" t="s">
        <v>220</v>
      </c>
      <c r="K83" s="82"/>
      <c r="L83" s="69" t="s">
        <v>6</v>
      </c>
      <c r="M83" s="54" t="s">
        <v>65</v>
      </c>
      <c r="N83" s="83" t="s">
        <v>18</v>
      </c>
      <c r="O83" s="74"/>
      <c r="P83" s="84" t="s">
        <v>18</v>
      </c>
      <c r="Q83" s="132" t="str">
        <f t="shared" si="18"/>
        <v>-</v>
      </c>
      <c r="R83" s="128" t="s">
        <v>250</v>
      </c>
      <c r="S83" s="59" t="str">
        <f t="shared" si="16"/>
        <v>ACP-2G室内機</v>
      </c>
      <c r="T83" s="59" t="str">
        <f t="shared" si="17"/>
        <v>ACP-2G_</v>
      </c>
    </row>
    <row r="84" spans="1:20" x14ac:dyDescent="0.15">
      <c r="A84" s="86">
        <v>77</v>
      </c>
      <c r="B84" s="76" t="s">
        <v>143</v>
      </c>
      <c r="C84" s="120">
        <v>10</v>
      </c>
      <c r="D84" s="91" t="s">
        <v>58</v>
      </c>
      <c r="E84" s="90" t="s">
        <v>150</v>
      </c>
      <c r="F84" s="92" t="s">
        <v>159</v>
      </c>
      <c r="G84" s="69"/>
      <c r="H84" s="69"/>
      <c r="I84" s="74" t="s">
        <v>20</v>
      </c>
      <c r="J84" s="69" t="s">
        <v>213</v>
      </c>
      <c r="K84" s="82"/>
      <c r="L84" s="69" t="s">
        <v>6</v>
      </c>
      <c r="M84" s="54" t="s">
        <v>65</v>
      </c>
      <c r="N84" s="83" t="s">
        <v>18</v>
      </c>
      <c r="O84" s="74"/>
      <c r="P84" s="84" t="s">
        <v>18</v>
      </c>
      <c r="Q84" s="132" t="str">
        <f t="shared" si="18"/>
        <v>-</v>
      </c>
      <c r="R84" s="128" t="s">
        <v>254</v>
      </c>
      <c r="S84" s="59" t="str">
        <f t="shared" si="16"/>
        <v>ACP-2G室内機</v>
      </c>
      <c r="T84" s="59" t="str">
        <f t="shared" si="17"/>
        <v>ACP-2G_</v>
      </c>
    </row>
    <row r="85" spans="1:20" x14ac:dyDescent="0.15">
      <c r="A85" s="86">
        <v>78</v>
      </c>
      <c r="B85" s="76" t="s">
        <v>143</v>
      </c>
      <c r="C85" s="120">
        <v>11</v>
      </c>
      <c r="D85" s="91" t="s">
        <v>58</v>
      </c>
      <c r="E85" s="90" t="s">
        <v>150</v>
      </c>
      <c r="F85" s="92" t="s">
        <v>160</v>
      </c>
      <c r="G85" s="69"/>
      <c r="H85" s="69"/>
      <c r="I85" s="74" t="s">
        <v>20</v>
      </c>
      <c r="J85" s="69" t="s">
        <v>213</v>
      </c>
      <c r="K85" s="82"/>
      <c r="L85" s="69" t="s">
        <v>6</v>
      </c>
      <c r="M85" s="54" t="s">
        <v>65</v>
      </c>
      <c r="N85" s="83" t="s">
        <v>18</v>
      </c>
      <c r="O85" s="74"/>
      <c r="P85" s="84" t="s">
        <v>18</v>
      </c>
      <c r="Q85" s="132" t="str">
        <f t="shared" si="18"/>
        <v>-</v>
      </c>
      <c r="R85" s="128" t="s">
        <v>254</v>
      </c>
      <c r="S85" s="59" t="str">
        <f t="shared" si="16"/>
        <v>ACP-2G室内機</v>
      </c>
      <c r="T85" s="59" t="str">
        <f t="shared" si="17"/>
        <v>ACP-2G_</v>
      </c>
    </row>
    <row r="86" spans="1:20" x14ac:dyDescent="0.15">
      <c r="A86" s="86">
        <v>79</v>
      </c>
      <c r="B86" s="76" t="s">
        <v>143</v>
      </c>
      <c r="C86" s="120">
        <v>12</v>
      </c>
      <c r="D86" s="91" t="s">
        <v>58</v>
      </c>
      <c r="E86" s="90" t="s">
        <v>150</v>
      </c>
      <c r="F86" s="92" t="s">
        <v>161</v>
      </c>
      <c r="G86" s="69"/>
      <c r="H86" s="69"/>
      <c r="I86" s="74" t="s">
        <v>20</v>
      </c>
      <c r="J86" s="69" t="s">
        <v>213</v>
      </c>
      <c r="K86" s="82"/>
      <c r="L86" s="69" t="s">
        <v>6</v>
      </c>
      <c r="M86" s="54" t="s">
        <v>65</v>
      </c>
      <c r="N86" s="83" t="s">
        <v>18</v>
      </c>
      <c r="O86" s="74"/>
      <c r="P86" s="84" t="s">
        <v>18</v>
      </c>
      <c r="Q86" s="132" t="str">
        <f t="shared" si="18"/>
        <v>-</v>
      </c>
      <c r="R86" s="128" t="s">
        <v>254</v>
      </c>
      <c r="S86" s="59" t="str">
        <f t="shared" si="16"/>
        <v>ACP-2G室内機</v>
      </c>
      <c r="T86" s="59" t="str">
        <f t="shared" si="17"/>
        <v>ACP-2G_</v>
      </c>
    </row>
    <row r="87" spans="1:20" x14ac:dyDescent="0.15">
      <c r="A87" s="86">
        <v>80</v>
      </c>
      <c r="B87" s="76" t="s">
        <v>162</v>
      </c>
      <c r="C87" s="120"/>
      <c r="D87" s="91" t="s">
        <v>58</v>
      </c>
      <c r="E87" s="90" t="s">
        <v>171</v>
      </c>
      <c r="F87" s="92" t="s">
        <v>63</v>
      </c>
      <c r="G87" s="69"/>
      <c r="H87" s="69"/>
      <c r="I87" s="74" t="s">
        <v>7</v>
      </c>
      <c r="J87" s="69" t="s">
        <v>228</v>
      </c>
      <c r="K87" s="82"/>
      <c r="L87" s="69" t="s">
        <v>6</v>
      </c>
      <c r="M87" s="54" t="s">
        <v>65</v>
      </c>
      <c r="N87" s="83">
        <v>17.18</v>
      </c>
      <c r="O87" s="39" t="s">
        <v>232</v>
      </c>
      <c r="P87" s="84" t="s">
        <v>241</v>
      </c>
      <c r="Q87" s="132" t="str">
        <f t="shared" si="18"/>
        <v>3年に1回</v>
      </c>
      <c r="R87" s="128"/>
      <c r="S87" s="59" t="str">
        <f t="shared" si="16"/>
        <v>ACP-3A室外機</v>
      </c>
      <c r="T87" s="59" t="str">
        <f t="shared" si="17"/>
        <v>ACP-3A_</v>
      </c>
    </row>
    <row r="88" spans="1:20" x14ac:dyDescent="0.15">
      <c r="A88" s="86">
        <v>81</v>
      </c>
      <c r="B88" s="76" t="s">
        <v>162</v>
      </c>
      <c r="C88" s="120">
        <v>1</v>
      </c>
      <c r="D88" s="91" t="s">
        <v>58</v>
      </c>
      <c r="E88" s="90" t="s">
        <v>171</v>
      </c>
      <c r="F88" s="92" t="s">
        <v>172</v>
      </c>
      <c r="G88" s="69"/>
      <c r="H88" s="69"/>
      <c r="I88" s="74" t="s">
        <v>20</v>
      </c>
      <c r="J88" s="69" t="s">
        <v>207</v>
      </c>
      <c r="K88" s="82"/>
      <c r="L88" s="69" t="s">
        <v>6</v>
      </c>
      <c r="M88" s="54" t="s">
        <v>65</v>
      </c>
      <c r="N88" s="83" t="s">
        <v>18</v>
      </c>
      <c r="O88" s="74"/>
      <c r="P88" s="84" t="s">
        <v>18</v>
      </c>
      <c r="Q88" s="132" t="str">
        <f t="shared" si="18"/>
        <v>-</v>
      </c>
      <c r="R88" s="128" t="s">
        <v>249</v>
      </c>
      <c r="S88" s="59" t="str">
        <f t="shared" si="16"/>
        <v>ACP-3A室内機</v>
      </c>
      <c r="T88" s="59" t="str">
        <f t="shared" si="17"/>
        <v>ACP-3A_</v>
      </c>
    </row>
    <row r="89" spans="1:20" x14ac:dyDescent="0.15">
      <c r="A89" s="86">
        <v>82</v>
      </c>
      <c r="B89" s="76" t="s">
        <v>162</v>
      </c>
      <c r="C89" s="120">
        <v>2</v>
      </c>
      <c r="D89" s="91" t="s">
        <v>58</v>
      </c>
      <c r="E89" s="90" t="s">
        <v>171</v>
      </c>
      <c r="F89" s="92" t="s">
        <v>173</v>
      </c>
      <c r="G89" s="69"/>
      <c r="H89" s="69"/>
      <c r="I89" s="74" t="s">
        <v>20</v>
      </c>
      <c r="J89" s="69" t="s">
        <v>207</v>
      </c>
      <c r="K89" s="82"/>
      <c r="L89" s="69" t="s">
        <v>6</v>
      </c>
      <c r="M89" s="54" t="s">
        <v>65</v>
      </c>
      <c r="N89" s="83" t="s">
        <v>18</v>
      </c>
      <c r="O89" s="74"/>
      <c r="P89" s="84" t="s">
        <v>18</v>
      </c>
      <c r="Q89" s="132" t="str">
        <f t="shared" si="18"/>
        <v>-</v>
      </c>
      <c r="R89" s="128" t="s">
        <v>249</v>
      </c>
      <c r="S89" s="59" t="str">
        <f t="shared" si="16"/>
        <v>ACP-3A室内機</v>
      </c>
      <c r="T89" s="59" t="str">
        <f t="shared" si="17"/>
        <v>ACP-3A_</v>
      </c>
    </row>
    <row r="90" spans="1:20" x14ac:dyDescent="0.15">
      <c r="A90" s="86">
        <v>83</v>
      </c>
      <c r="B90" s="76" t="s">
        <v>162</v>
      </c>
      <c r="C90" s="120">
        <v>3</v>
      </c>
      <c r="D90" s="91" t="s">
        <v>58</v>
      </c>
      <c r="E90" s="90" t="s">
        <v>171</v>
      </c>
      <c r="F90" s="92" t="s">
        <v>174</v>
      </c>
      <c r="G90" s="69"/>
      <c r="H90" s="69"/>
      <c r="I90" s="74" t="s">
        <v>20</v>
      </c>
      <c r="J90" s="69" t="s">
        <v>213</v>
      </c>
      <c r="K90" s="82"/>
      <c r="L90" s="69" t="s">
        <v>6</v>
      </c>
      <c r="M90" s="54" t="s">
        <v>65</v>
      </c>
      <c r="N90" s="83" t="s">
        <v>18</v>
      </c>
      <c r="O90" s="74"/>
      <c r="P90" s="84" t="s">
        <v>18</v>
      </c>
      <c r="Q90" s="132" t="str">
        <f t="shared" si="18"/>
        <v>-</v>
      </c>
      <c r="R90" s="128" t="s">
        <v>254</v>
      </c>
      <c r="S90" s="59" t="str">
        <f t="shared" si="16"/>
        <v>ACP-3A室内機</v>
      </c>
      <c r="T90" s="59" t="str">
        <f t="shared" si="17"/>
        <v>ACP-3A_</v>
      </c>
    </row>
    <row r="91" spans="1:20" x14ac:dyDescent="0.15">
      <c r="A91" s="86">
        <v>84</v>
      </c>
      <c r="B91" s="76" t="s">
        <v>162</v>
      </c>
      <c r="C91" s="120">
        <v>4</v>
      </c>
      <c r="D91" s="91" t="s">
        <v>58</v>
      </c>
      <c r="E91" s="90" t="s">
        <v>171</v>
      </c>
      <c r="F91" s="92" t="s">
        <v>175</v>
      </c>
      <c r="G91" s="69"/>
      <c r="H91" s="69"/>
      <c r="I91" s="74" t="s">
        <v>20</v>
      </c>
      <c r="J91" s="69" t="s">
        <v>229</v>
      </c>
      <c r="K91" s="82"/>
      <c r="L91" s="69" t="s">
        <v>6</v>
      </c>
      <c r="M91" s="54" t="s">
        <v>65</v>
      </c>
      <c r="N91" s="83" t="s">
        <v>18</v>
      </c>
      <c r="O91" s="74"/>
      <c r="P91" s="84" t="s">
        <v>18</v>
      </c>
      <c r="Q91" s="132" t="str">
        <f t="shared" si="18"/>
        <v>-</v>
      </c>
      <c r="R91" s="128" t="s">
        <v>254</v>
      </c>
      <c r="S91" s="59" t="str">
        <f t="shared" si="16"/>
        <v>ACP-3A室内機</v>
      </c>
      <c r="T91" s="59" t="str">
        <f t="shared" si="17"/>
        <v>ACP-3A_</v>
      </c>
    </row>
    <row r="92" spans="1:20" x14ac:dyDescent="0.15">
      <c r="A92" s="86">
        <v>85</v>
      </c>
      <c r="B92" s="76" t="s">
        <v>162</v>
      </c>
      <c r="C92" s="120" t="s">
        <v>118</v>
      </c>
      <c r="D92" s="91" t="s">
        <v>58</v>
      </c>
      <c r="E92" s="90" t="s">
        <v>171</v>
      </c>
      <c r="F92" s="92" t="s">
        <v>176</v>
      </c>
      <c r="G92" s="69"/>
      <c r="H92" s="69"/>
      <c r="I92" s="74" t="s">
        <v>20</v>
      </c>
      <c r="J92" s="69" t="s">
        <v>209</v>
      </c>
      <c r="K92" s="82"/>
      <c r="L92" s="69" t="s">
        <v>6</v>
      </c>
      <c r="M92" s="54" t="s">
        <v>65</v>
      </c>
      <c r="N92" s="83" t="s">
        <v>18</v>
      </c>
      <c r="O92" s="74"/>
      <c r="P92" s="84" t="s">
        <v>18</v>
      </c>
      <c r="Q92" s="132" t="str">
        <f t="shared" si="18"/>
        <v>-</v>
      </c>
      <c r="R92" s="128" t="s">
        <v>250</v>
      </c>
      <c r="S92" s="59" t="str">
        <f t="shared" si="16"/>
        <v>ACP-3A室内機</v>
      </c>
      <c r="T92" s="59" t="str">
        <f t="shared" si="17"/>
        <v>ACP-3A_</v>
      </c>
    </row>
    <row r="93" spans="1:20" x14ac:dyDescent="0.15">
      <c r="A93" s="86">
        <v>86</v>
      </c>
      <c r="B93" s="76" t="s">
        <v>162</v>
      </c>
      <c r="C93" s="120" t="s">
        <v>119</v>
      </c>
      <c r="D93" s="91" t="s">
        <v>58</v>
      </c>
      <c r="E93" s="90" t="s">
        <v>171</v>
      </c>
      <c r="F93" s="92" t="s">
        <v>176</v>
      </c>
      <c r="G93" s="69"/>
      <c r="H93" s="69"/>
      <c r="I93" s="74" t="s">
        <v>20</v>
      </c>
      <c r="J93" s="69" t="s">
        <v>209</v>
      </c>
      <c r="K93" s="82"/>
      <c r="L93" s="69" t="s">
        <v>6</v>
      </c>
      <c r="M93" s="54" t="s">
        <v>65</v>
      </c>
      <c r="N93" s="83" t="s">
        <v>18</v>
      </c>
      <c r="O93" s="74"/>
      <c r="P93" s="84" t="s">
        <v>18</v>
      </c>
      <c r="Q93" s="132" t="str">
        <f t="shared" si="18"/>
        <v>-</v>
      </c>
      <c r="R93" s="128" t="s">
        <v>250</v>
      </c>
      <c r="S93" s="59" t="str">
        <f t="shared" si="16"/>
        <v>ACP-3A室内機</v>
      </c>
      <c r="T93" s="59" t="str">
        <f t="shared" si="17"/>
        <v>ACP-3A_</v>
      </c>
    </row>
    <row r="94" spans="1:20" x14ac:dyDescent="0.15">
      <c r="A94" s="86">
        <v>87</v>
      </c>
      <c r="B94" s="76" t="s">
        <v>162</v>
      </c>
      <c r="C94" s="120" t="s">
        <v>120</v>
      </c>
      <c r="D94" s="91" t="s">
        <v>58</v>
      </c>
      <c r="E94" s="90" t="s">
        <v>171</v>
      </c>
      <c r="F94" s="92" t="s">
        <v>176</v>
      </c>
      <c r="G94" s="69"/>
      <c r="H94" s="69"/>
      <c r="I94" s="74" t="s">
        <v>20</v>
      </c>
      <c r="J94" s="69" t="s">
        <v>209</v>
      </c>
      <c r="K94" s="82"/>
      <c r="L94" s="69" t="s">
        <v>6</v>
      </c>
      <c r="M94" s="54" t="s">
        <v>65</v>
      </c>
      <c r="N94" s="83" t="s">
        <v>18</v>
      </c>
      <c r="O94" s="74"/>
      <c r="P94" s="84" t="s">
        <v>18</v>
      </c>
      <c r="Q94" s="132" t="str">
        <f t="shared" si="18"/>
        <v>-</v>
      </c>
      <c r="R94" s="128" t="s">
        <v>250</v>
      </c>
      <c r="S94" s="59" t="str">
        <f t="shared" si="16"/>
        <v>ACP-3A室内機</v>
      </c>
      <c r="T94" s="59" t="str">
        <f t="shared" si="17"/>
        <v>ACP-3A_</v>
      </c>
    </row>
    <row r="95" spans="1:20" x14ac:dyDescent="0.15">
      <c r="A95" s="86">
        <v>88</v>
      </c>
      <c r="B95" s="76" t="s">
        <v>162</v>
      </c>
      <c r="C95" s="120" t="s">
        <v>163</v>
      </c>
      <c r="D95" s="91" t="s">
        <v>58</v>
      </c>
      <c r="E95" s="90" t="s">
        <v>171</v>
      </c>
      <c r="F95" s="92" t="s">
        <v>177</v>
      </c>
      <c r="G95" s="69"/>
      <c r="H95" s="69"/>
      <c r="I95" s="74" t="s">
        <v>20</v>
      </c>
      <c r="J95" s="69" t="s">
        <v>209</v>
      </c>
      <c r="K95" s="82"/>
      <c r="L95" s="69" t="s">
        <v>6</v>
      </c>
      <c r="M95" s="54" t="s">
        <v>65</v>
      </c>
      <c r="N95" s="83" t="s">
        <v>18</v>
      </c>
      <c r="O95" s="74"/>
      <c r="P95" s="84" t="s">
        <v>18</v>
      </c>
      <c r="Q95" s="132" t="str">
        <f t="shared" si="18"/>
        <v>-</v>
      </c>
      <c r="R95" s="128" t="s">
        <v>250</v>
      </c>
      <c r="S95" s="59" t="str">
        <f t="shared" si="16"/>
        <v>ACP-3A室内機</v>
      </c>
      <c r="T95" s="59" t="str">
        <f t="shared" si="17"/>
        <v>ACP-3A_</v>
      </c>
    </row>
    <row r="96" spans="1:20" x14ac:dyDescent="0.15">
      <c r="A96" s="86">
        <v>89</v>
      </c>
      <c r="B96" s="76" t="s">
        <v>162</v>
      </c>
      <c r="C96" s="120" t="s">
        <v>164</v>
      </c>
      <c r="D96" s="91" t="s">
        <v>58</v>
      </c>
      <c r="E96" s="90" t="s">
        <v>171</v>
      </c>
      <c r="F96" s="92" t="s">
        <v>177</v>
      </c>
      <c r="G96" s="69"/>
      <c r="H96" s="69"/>
      <c r="I96" s="74" t="s">
        <v>20</v>
      </c>
      <c r="J96" s="69" t="s">
        <v>209</v>
      </c>
      <c r="K96" s="82"/>
      <c r="L96" s="69" t="s">
        <v>6</v>
      </c>
      <c r="M96" s="54" t="s">
        <v>65</v>
      </c>
      <c r="N96" s="83" t="s">
        <v>18</v>
      </c>
      <c r="O96" s="74"/>
      <c r="P96" s="84" t="s">
        <v>18</v>
      </c>
      <c r="Q96" s="132" t="str">
        <f t="shared" si="18"/>
        <v>-</v>
      </c>
      <c r="R96" s="128" t="s">
        <v>250</v>
      </c>
      <c r="S96" s="59" t="str">
        <f t="shared" si="16"/>
        <v>ACP-3A室内機</v>
      </c>
      <c r="T96" s="59" t="str">
        <f t="shared" si="17"/>
        <v>ACP-3A_</v>
      </c>
    </row>
    <row r="97" spans="1:20" x14ac:dyDescent="0.15">
      <c r="A97" s="86">
        <v>90</v>
      </c>
      <c r="B97" s="76" t="s">
        <v>162</v>
      </c>
      <c r="C97" s="120" t="s">
        <v>144</v>
      </c>
      <c r="D97" s="91" t="s">
        <v>58</v>
      </c>
      <c r="E97" s="90" t="s">
        <v>171</v>
      </c>
      <c r="F97" s="92" t="s">
        <v>178</v>
      </c>
      <c r="G97" s="69"/>
      <c r="H97" s="69"/>
      <c r="I97" s="74" t="s">
        <v>20</v>
      </c>
      <c r="J97" s="69" t="s">
        <v>209</v>
      </c>
      <c r="K97" s="82"/>
      <c r="L97" s="69" t="s">
        <v>6</v>
      </c>
      <c r="M97" s="54" t="s">
        <v>65</v>
      </c>
      <c r="N97" s="83" t="s">
        <v>18</v>
      </c>
      <c r="O97" s="74"/>
      <c r="P97" s="84" t="s">
        <v>18</v>
      </c>
      <c r="Q97" s="132" t="str">
        <f t="shared" si="18"/>
        <v>-</v>
      </c>
      <c r="R97" s="128" t="s">
        <v>250</v>
      </c>
      <c r="S97" s="59" t="str">
        <f t="shared" si="16"/>
        <v>ACP-3A室内機</v>
      </c>
      <c r="T97" s="59" t="str">
        <f t="shared" si="17"/>
        <v>ACP-3A_</v>
      </c>
    </row>
    <row r="98" spans="1:20" x14ac:dyDescent="0.15">
      <c r="A98" s="86">
        <v>91</v>
      </c>
      <c r="B98" s="76" t="s">
        <v>162</v>
      </c>
      <c r="C98" s="120" t="s">
        <v>145</v>
      </c>
      <c r="D98" s="91" t="s">
        <v>58</v>
      </c>
      <c r="E98" s="90" t="s">
        <v>171</v>
      </c>
      <c r="F98" s="92" t="s">
        <v>178</v>
      </c>
      <c r="G98" s="69"/>
      <c r="H98" s="69"/>
      <c r="I98" s="74" t="s">
        <v>20</v>
      </c>
      <c r="J98" s="69" t="s">
        <v>209</v>
      </c>
      <c r="K98" s="82"/>
      <c r="L98" s="69" t="s">
        <v>6</v>
      </c>
      <c r="M98" s="54" t="s">
        <v>65</v>
      </c>
      <c r="N98" s="83" t="s">
        <v>18</v>
      </c>
      <c r="O98" s="74"/>
      <c r="P98" s="84" t="s">
        <v>18</v>
      </c>
      <c r="Q98" s="132" t="str">
        <f t="shared" si="18"/>
        <v>-</v>
      </c>
      <c r="R98" s="128" t="s">
        <v>250</v>
      </c>
      <c r="S98" s="59" t="str">
        <f t="shared" si="16"/>
        <v>ACP-3A室内機</v>
      </c>
      <c r="T98" s="59" t="str">
        <f t="shared" si="17"/>
        <v>ACP-3A_</v>
      </c>
    </row>
    <row r="99" spans="1:20" x14ac:dyDescent="0.15">
      <c r="A99" s="86">
        <v>92</v>
      </c>
      <c r="B99" s="76" t="s">
        <v>162</v>
      </c>
      <c r="C99" s="120">
        <v>8</v>
      </c>
      <c r="D99" s="91" t="s">
        <v>58</v>
      </c>
      <c r="E99" s="90" t="s">
        <v>171</v>
      </c>
      <c r="F99" s="92" t="s">
        <v>179</v>
      </c>
      <c r="G99" s="69"/>
      <c r="H99" s="69"/>
      <c r="I99" s="74" t="s">
        <v>20</v>
      </c>
      <c r="J99" s="69" t="s">
        <v>209</v>
      </c>
      <c r="K99" s="82"/>
      <c r="L99" s="69" t="s">
        <v>6</v>
      </c>
      <c r="M99" s="54" t="s">
        <v>65</v>
      </c>
      <c r="N99" s="83" t="s">
        <v>18</v>
      </c>
      <c r="O99" s="74"/>
      <c r="P99" s="84" t="s">
        <v>18</v>
      </c>
      <c r="Q99" s="132" t="str">
        <f t="shared" si="18"/>
        <v>-</v>
      </c>
      <c r="R99" s="128" t="s">
        <v>250</v>
      </c>
      <c r="S99" s="59" t="str">
        <f t="shared" si="16"/>
        <v>ACP-3A室内機</v>
      </c>
      <c r="T99" s="59" t="str">
        <f t="shared" si="17"/>
        <v>ACP-3A_</v>
      </c>
    </row>
    <row r="100" spans="1:20" x14ac:dyDescent="0.15">
      <c r="A100" s="86">
        <v>93</v>
      </c>
      <c r="B100" s="76" t="s">
        <v>162</v>
      </c>
      <c r="C100" s="120">
        <v>9</v>
      </c>
      <c r="D100" s="91" t="s">
        <v>58</v>
      </c>
      <c r="E100" s="90" t="s">
        <v>171</v>
      </c>
      <c r="F100" s="92" t="s">
        <v>180</v>
      </c>
      <c r="G100" s="69"/>
      <c r="H100" s="69"/>
      <c r="I100" s="74" t="s">
        <v>20</v>
      </c>
      <c r="J100" s="69" t="s">
        <v>209</v>
      </c>
      <c r="K100" s="82"/>
      <c r="L100" s="69" t="s">
        <v>6</v>
      </c>
      <c r="M100" s="54" t="s">
        <v>65</v>
      </c>
      <c r="N100" s="83" t="s">
        <v>18</v>
      </c>
      <c r="O100" s="74"/>
      <c r="P100" s="84" t="s">
        <v>18</v>
      </c>
      <c r="Q100" s="132" t="str">
        <f t="shared" si="18"/>
        <v>-</v>
      </c>
      <c r="R100" s="128" t="s">
        <v>250</v>
      </c>
      <c r="S100" s="59" t="str">
        <f t="shared" si="16"/>
        <v>ACP-3A室内機</v>
      </c>
      <c r="T100" s="59" t="str">
        <f t="shared" si="17"/>
        <v>ACP-3A_</v>
      </c>
    </row>
    <row r="101" spans="1:20" x14ac:dyDescent="0.15">
      <c r="A101" s="86">
        <v>94</v>
      </c>
      <c r="B101" s="76" t="s">
        <v>162</v>
      </c>
      <c r="C101" s="120">
        <v>10</v>
      </c>
      <c r="D101" s="91" t="s">
        <v>58</v>
      </c>
      <c r="E101" s="90" t="s">
        <v>171</v>
      </c>
      <c r="F101" s="92" t="s">
        <v>181</v>
      </c>
      <c r="G101" s="69"/>
      <c r="H101" s="69"/>
      <c r="I101" s="74" t="s">
        <v>20</v>
      </c>
      <c r="J101" s="69" t="s">
        <v>213</v>
      </c>
      <c r="K101" s="82"/>
      <c r="L101" s="69" t="s">
        <v>6</v>
      </c>
      <c r="M101" s="54" t="s">
        <v>65</v>
      </c>
      <c r="N101" s="83" t="s">
        <v>18</v>
      </c>
      <c r="O101" s="74"/>
      <c r="P101" s="84" t="s">
        <v>18</v>
      </c>
      <c r="Q101" s="132" t="str">
        <f t="shared" si="18"/>
        <v>-</v>
      </c>
      <c r="R101" s="128" t="s">
        <v>254</v>
      </c>
      <c r="S101" s="59" t="str">
        <f t="shared" si="16"/>
        <v>ACP-3A室内機</v>
      </c>
      <c r="T101" s="59" t="str">
        <f t="shared" si="17"/>
        <v>ACP-3A_</v>
      </c>
    </row>
    <row r="102" spans="1:20" x14ac:dyDescent="0.15">
      <c r="A102" s="86">
        <v>95</v>
      </c>
      <c r="B102" s="76" t="s">
        <v>162</v>
      </c>
      <c r="C102" s="120">
        <v>11</v>
      </c>
      <c r="D102" s="91" t="s">
        <v>58</v>
      </c>
      <c r="E102" s="90" t="s">
        <v>171</v>
      </c>
      <c r="F102" s="92" t="s">
        <v>182</v>
      </c>
      <c r="G102" s="69"/>
      <c r="H102" s="69"/>
      <c r="I102" s="74" t="s">
        <v>20</v>
      </c>
      <c r="J102" s="69" t="s">
        <v>229</v>
      </c>
      <c r="K102" s="82"/>
      <c r="L102" s="69" t="s">
        <v>6</v>
      </c>
      <c r="M102" s="54" t="s">
        <v>65</v>
      </c>
      <c r="N102" s="83" t="s">
        <v>18</v>
      </c>
      <c r="O102" s="74"/>
      <c r="P102" s="84" t="s">
        <v>18</v>
      </c>
      <c r="Q102" s="132" t="str">
        <f t="shared" si="18"/>
        <v>-</v>
      </c>
      <c r="R102" s="128" t="s">
        <v>254</v>
      </c>
      <c r="S102" s="59" t="str">
        <f t="shared" si="16"/>
        <v>ACP-3A室内機</v>
      </c>
      <c r="T102" s="59" t="str">
        <f t="shared" si="17"/>
        <v>ACP-3A_</v>
      </c>
    </row>
    <row r="103" spans="1:20" x14ac:dyDescent="0.15">
      <c r="A103" s="86">
        <v>96</v>
      </c>
      <c r="B103" s="76" t="s">
        <v>162</v>
      </c>
      <c r="C103" s="120" t="s">
        <v>165</v>
      </c>
      <c r="D103" s="91" t="s">
        <v>58</v>
      </c>
      <c r="E103" s="90" t="s">
        <v>171</v>
      </c>
      <c r="F103" s="92" t="s">
        <v>183</v>
      </c>
      <c r="G103" s="69"/>
      <c r="H103" s="69"/>
      <c r="I103" s="74" t="s">
        <v>20</v>
      </c>
      <c r="J103" s="69" t="s">
        <v>209</v>
      </c>
      <c r="K103" s="82"/>
      <c r="L103" s="69" t="s">
        <v>6</v>
      </c>
      <c r="M103" s="54" t="s">
        <v>65</v>
      </c>
      <c r="N103" s="83" t="s">
        <v>18</v>
      </c>
      <c r="O103" s="74"/>
      <c r="P103" s="84" t="s">
        <v>18</v>
      </c>
      <c r="Q103" s="132" t="str">
        <f t="shared" si="18"/>
        <v>-</v>
      </c>
      <c r="R103" s="128" t="s">
        <v>250</v>
      </c>
      <c r="S103" s="59" t="str">
        <f t="shared" si="16"/>
        <v>ACP-3A室内機</v>
      </c>
      <c r="T103" s="59" t="str">
        <f t="shared" si="17"/>
        <v>ACP-3A_</v>
      </c>
    </row>
    <row r="104" spans="1:20" x14ac:dyDescent="0.15">
      <c r="A104" s="86">
        <v>97</v>
      </c>
      <c r="B104" s="76" t="s">
        <v>162</v>
      </c>
      <c r="C104" s="120" t="s">
        <v>166</v>
      </c>
      <c r="D104" s="91" t="s">
        <v>58</v>
      </c>
      <c r="E104" s="90" t="s">
        <v>171</v>
      </c>
      <c r="F104" s="92" t="s">
        <v>183</v>
      </c>
      <c r="G104" s="69"/>
      <c r="H104" s="69"/>
      <c r="I104" s="74" t="s">
        <v>20</v>
      </c>
      <c r="J104" s="69" t="s">
        <v>209</v>
      </c>
      <c r="K104" s="82"/>
      <c r="L104" s="69" t="s">
        <v>6</v>
      </c>
      <c r="M104" s="54" t="s">
        <v>65</v>
      </c>
      <c r="N104" s="83" t="s">
        <v>18</v>
      </c>
      <c r="O104" s="74"/>
      <c r="P104" s="84" t="s">
        <v>18</v>
      </c>
      <c r="Q104" s="132" t="str">
        <f t="shared" si="18"/>
        <v>-</v>
      </c>
      <c r="R104" s="128" t="s">
        <v>250</v>
      </c>
      <c r="S104" s="59" t="str">
        <f t="shared" si="16"/>
        <v>ACP-3A室内機</v>
      </c>
      <c r="T104" s="59" t="str">
        <f t="shared" si="17"/>
        <v>ACP-3A_</v>
      </c>
    </row>
    <row r="105" spans="1:20" x14ac:dyDescent="0.15">
      <c r="A105" s="86">
        <v>98</v>
      </c>
      <c r="B105" s="76" t="s">
        <v>162</v>
      </c>
      <c r="C105" s="120">
        <v>13</v>
      </c>
      <c r="D105" s="91" t="s">
        <v>58</v>
      </c>
      <c r="E105" s="90" t="s">
        <v>171</v>
      </c>
      <c r="F105" s="92" t="s">
        <v>184</v>
      </c>
      <c r="G105" s="69"/>
      <c r="H105" s="69"/>
      <c r="I105" s="74" t="s">
        <v>20</v>
      </c>
      <c r="J105" s="69" t="s">
        <v>209</v>
      </c>
      <c r="K105" s="82"/>
      <c r="L105" s="69" t="s">
        <v>6</v>
      </c>
      <c r="M105" s="54" t="s">
        <v>65</v>
      </c>
      <c r="N105" s="83" t="s">
        <v>18</v>
      </c>
      <c r="O105" s="74"/>
      <c r="P105" s="84" t="s">
        <v>18</v>
      </c>
      <c r="Q105" s="132" t="str">
        <f t="shared" si="18"/>
        <v>-</v>
      </c>
      <c r="R105" s="128" t="s">
        <v>250</v>
      </c>
      <c r="S105" s="59" t="str">
        <f t="shared" si="16"/>
        <v>ACP-3A室内機</v>
      </c>
      <c r="T105" s="59" t="str">
        <f t="shared" si="17"/>
        <v>ACP-3A_</v>
      </c>
    </row>
    <row r="106" spans="1:20" x14ac:dyDescent="0.15">
      <c r="A106" s="86">
        <v>99</v>
      </c>
      <c r="B106" s="76" t="s">
        <v>162</v>
      </c>
      <c r="C106" s="120">
        <v>14</v>
      </c>
      <c r="D106" s="91" t="s">
        <v>58</v>
      </c>
      <c r="E106" s="90" t="s">
        <v>171</v>
      </c>
      <c r="F106" s="92" t="s">
        <v>185</v>
      </c>
      <c r="G106" s="69"/>
      <c r="H106" s="69"/>
      <c r="I106" s="74" t="s">
        <v>20</v>
      </c>
      <c r="J106" s="69" t="s">
        <v>209</v>
      </c>
      <c r="K106" s="82"/>
      <c r="L106" s="69" t="s">
        <v>6</v>
      </c>
      <c r="M106" s="54" t="s">
        <v>65</v>
      </c>
      <c r="N106" s="83" t="s">
        <v>18</v>
      </c>
      <c r="O106" s="74"/>
      <c r="P106" s="84" t="s">
        <v>18</v>
      </c>
      <c r="Q106" s="132" t="str">
        <f t="shared" si="18"/>
        <v>-</v>
      </c>
      <c r="R106" s="128" t="s">
        <v>250</v>
      </c>
      <c r="S106" s="59" t="str">
        <f t="shared" si="16"/>
        <v>ACP-3A室内機</v>
      </c>
      <c r="T106" s="59" t="str">
        <f t="shared" si="17"/>
        <v>ACP-3A_</v>
      </c>
    </row>
    <row r="107" spans="1:20" x14ac:dyDescent="0.15">
      <c r="A107" s="86">
        <v>100</v>
      </c>
      <c r="B107" s="76" t="s">
        <v>162</v>
      </c>
      <c r="C107" s="120">
        <v>15</v>
      </c>
      <c r="D107" s="91" t="s">
        <v>58</v>
      </c>
      <c r="E107" s="90" t="s">
        <v>171</v>
      </c>
      <c r="F107" s="92" t="s">
        <v>186</v>
      </c>
      <c r="G107" s="69"/>
      <c r="H107" s="69"/>
      <c r="I107" s="74" t="s">
        <v>20</v>
      </c>
      <c r="J107" s="69" t="s">
        <v>209</v>
      </c>
      <c r="K107" s="82"/>
      <c r="L107" s="69" t="s">
        <v>6</v>
      </c>
      <c r="M107" s="54" t="s">
        <v>65</v>
      </c>
      <c r="N107" s="83" t="s">
        <v>18</v>
      </c>
      <c r="O107" s="74"/>
      <c r="P107" s="84" t="s">
        <v>18</v>
      </c>
      <c r="Q107" s="132" t="str">
        <f t="shared" si="18"/>
        <v>-</v>
      </c>
      <c r="R107" s="128" t="s">
        <v>250</v>
      </c>
      <c r="S107" s="59" t="str">
        <f t="shared" si="16"/>
        <v>ACP-3A室内機</v>
      </c>
      <c r="T107" s="59" t="str">
        <f t="shared" si="17"/>
        <v>ACP-3A_</v>
      </c>
    </row>
    <row r="108" spans="1:20" x14ac:dyDescent="0.15">
      <c r="A108" s="86">
        <v>101</v>
      </c>
      <c r="B108" s="76" t="s">
        <v>162</v>
      </c>
      <c r="C108" s="120">
        <v>16</v>
      </c>
      <c r="D108" s="91" t="s">
        <v>58</v>
      </c>
      <c r="E108" s="90" t="s">
        <v>171</v>
      </c>
      <c r="F108" s="92" t="s">
        <v>187</v>
      </c>
      <c r="G108" s="69"/>
      <c r="H108" s="69"/>
      <c r="I108" s="74" t="s">
        <v>20</v>
      </c>
      <c r="J108" s="69" t="s">
        <v>213</v>
      </c>
      <c r="K108" s="82"/>
      <c r="L108" s="69" t="s">
        <v>6</v>
      </c>
      <c r="M108" s="54" t="s">
        <v>65</v>
      </c>
      <c r="N108" s="83" t="s">
        <v>18</v>
      </c>
      <c r="O108" s="74"/>
      <c r="P108" s="84" t="s">
        <v>18</v>
      </c>
      <c r="Q108" s="132" t="str">
        <f t="shared" si="18"/>
        <v>-</v>
      </c>
      <c r="R108" s="128" t="s">
        <v>254</v>
      </c>
      <c r="S108" s="59" t="str">
        <f t="shared" si="16"/>
        <v>ACP-3A室内機</v>
      </c>
      <c r="T108" s="59" t="str">
        <f t="shared" si="17"/>
        <v>ACP-3A_</v>
      </c>
    </row>
    <row r="109" spans="1:20" x14ac:dyDescent="0.15">
      <c r="A109" s="86">
        <v>102</v>
      </c>
      <c r="B109" s="76" t="s">
        <v>162</v>
      </c>
      <c r="C109" s="120">
        <v>17</v>
      </c>
      <c r="D109" s="91" t="s">
        <v>58</v>
      </c>
      <c r="E109" s="90" t="s">
        <v>171</v>
      </c>
      <c r="F109" s="92" t="s">
        <v>188</v>
      </c>
      <c r="G109" s="69"/>
      <c r="H109" s="69"/>
      <c r="I109" s="74" t="s">
        <v>20</v>
      </c>
      <c r="J109" s="69" t="s">
        <v>213</v>
      </c>
      <c r="K109" s="82"/>
      <c r="L109" s="69" t="s">
        <v>6</v>
      </c>
      <c r="M109" s="54" t="s">
        <v>65</v>
      </c>
      <c r="N109" s="83" t="s">
        <v>18</v>
      </c>
      <c r="O109" s="74"/>
      <c r="P109" s="84" t="s">
        <v>18</v>
      </c>
      <c r="Q109" s="132" t="str">
        <f t="shared" si="18"/>
        <v>-</v>
      </c>
      <c r="R109" s="128" t="s">
        <v>254</v>
      </c>
      <c r="S109" s="59" t="str">
        <f t="shared" si="16"/>
        <v>ACP-3A室内機</v>
      </c>
      <c r="T109" s="59" t="str">
        <f t="shared" si="17"/>
        <v>ACP-3A_</v>
      </c>
    </row>
    <row r="110" spans="1:20" x14ac:dyDescent="0.15">
      <c r="A110" s="86">
        <v>103</v>
      </c>
      <c r="B110" s="76" t="s">
        <v>162</v>
      </c>
      <c r="C110" s="120">
        <v>18</v>
      </c>
      <c r="D110" s="91" t="s">
        <v>58</v>
      </c>
      <c r="E110" s="90" t="s">
        <v>171</v>
      </c>
      <c r="F110" s="92" t="s">
        <v>189</v>
      </c>
      <c r="G110" s="69"/>
      <c r="H110" s="69"/>
      <c r="I110" s="74" t="s">
        <v>20</v>
      </c>
      <c r="J110" s="69" t="s">
        <v>213</v>
      </c>
      <c r="K110" s="82"/>
      <c r="L110" s="69" t="s">
        <v>6</v>
      </c>
      <c r="M110" s="54" t="s">
        <v>65</v>
      </c>
      <c r="N110" s="83" t="s">
        <v>18</v>
      </c>
      <c r="O110" s="74"/>
      <c r="P110" s="84" t="s">
        <v>18</v>
      </c>
      <c r="Q110" s="132" t="str">
        <f t="shared" si="18"/>
        <v>-</v>
      </c>
      <c r="R110" s="128" t="s">
        <v>254</v>
      </c>
      <c r="S110" s="59" t="str">
        <f t="shared" si="16"/>
        <v>ACP-3A室内機</v>
      </c>
      <c r="T110" s="59" t="str">
        <f t="shared" si="17"/>
        <v>ACP-3A_</v>
      </c>
    </row>
    <row r="111" spans="1:20" x14ac:dyDescent="0.15">
      <c r="A111" s="86">
        <v>104</v>
      </c>
      <c r="B111" s="76" t="s">
        <v>162</v>
      </c>
      <c r="C111" s="120" t="s">
        <v>167</v>
      </c>
      <c r="D111" s="91" t="s">
        <v>58</v>
      </c>
      <c r="E111" s="90" t="s">
        <v>171</v>
      </c>
      <c r="F111" s="92" t="s">
        <v>190</v>
      </c>
      <c r="G111" s="69"/>
      <c r="H111" s="69"/>
      <c r="I111" s="74" t="s">
        <v>20</v>
      </c>
      <c r="J111" s="69" t="s">
        <v>213</v>
      </c>
      <c r="K111" s="82"/>
      <c r="L111" s="69" t="s">
        <v>6</v>
      </c>
      <c r="M111" s="54" t="s">
        <v>65</v>
      </c>
      <c r="N111" s="83" t="s">
        <v>18</v>
      </c>
      <c r="O111" s="74"/>
      <c r="P111" s="84" t="s">
        <v>18</v>
      </c>
      <c r="Q111" s="132" t="str">
        <f t="shared" si="18"/>
        <v>-</v>
      </c>
      <c r="R111" s="128" t="s">
        <v>254</v>
      </c>
      <c r="S111" s="59" t="str">
        <f t="shared" si="16"/>
        <v>ACP-3A室内機</v>
      </c>
      <c r="T111" s="59" t="str">
        <f t="shared" si="17"/>
        <v>ACP-3A_</v>
      </c>
    </row>
    <row r="112" spans="1:20" x14ac:dyDescent="0.15">
      <c r="A112" s="86">
        <v>105</v>
      </c>
      <c r="B112" s="76" t="s">
        <v>162</v>
      </c>
      <c r="C112" s="120" t="s">
        <v>168</v>
      </c>
      <c r="D112" s="91" t="s">
        <v>58</v>
      </c>
      <c r="E112" s="90" t="s">
        <v>171</v>
      </c>
      <c r="F112" s="92" t="s">
        <v>190</v>
      </c>
      <c r="G112" s="69"/>
      <c r="H112" s="69"/>
      <c r="I112" s="74" t="s">
        <v>20</v>
      </c>
      <c r="J112" s="69" t="s">
        <v>213</v>
      </c>
      <c r="K112" s="82"/>
      <c r="L112" s="69" t="s">
        <v>6</v>
      </c>
      <c r="M112" s="54" t="s">
        <v>65</v>
      </c>
      <c r="N112" s="83" t="s">
        <v>18</v>
      </c>
      <c r="O112" s="74"/>
      <c r="P112" s="84" t="s">
        <v>18</v>
      </c>
      <c r="Q112" s="132" t="str">
        <f t="shared" si="18"/>
        <v>-</v>
      </c>
      <c r="R112" s="128" t="s">
        <v>254</v>
      </c>
      <c r="S112" s="59" t="str">
        <f t="shared" si="16"/>
        <v>ACP-3A室内機</v>
      </c>
      <c r="T112" s="59" t="str">
        <f t="shared" si="17"/>
        <v>ACP-3A_</v>
      </c>
    </row>
    <row r="113" spans="1:20" x14ac:dyDescent="0.15">
      <c r="A113" s="86">
        <v>106</v>
      </c>
      <c r="B113" s="76" t="s">
        <v>162</v>
      </c>
      <c r="C113" s="120" t="s">
        <v>169</v>
      </c>
      <c r="D113" s="91" t="s">
        <v>58</v>
      </c>
      <c r="E113" s="90" t="s">
        <v>171</v>
      </c>
      <c r="F113" s="92" t="s">
        <v>191</v>
      </c>
      <c r="G113" s="69"/>
      <c r="H113" s="69"/>
      <c r="I113" s="74" t="s">
        <v>20</v>
      </c>
      <c r="J113" s="69" t="s">
        <v>213</v>
      </c>
      <c r="K113" s="82"/>
      <c r="L113" s="69" t="s">
        <v>6</v>
      </c>
      <c r="M113" s="54" t="s">
        <v>65</v>
      </c>
      <c r="N113" s="83" t="s">
        <v>18</v>
      </c>
      <c r="O113" s="74"/>
      <c r="P113" s="84" t="s">
        <v>18</v>
      </c>
      <c r="Q113" s="132" t="str">
        <f t="shared" si="18"/>
        <v>-</v>
      </c>
      <c r="R113" s="128" t="s">
        <v>254</v>
      </c>
      <c r="S113" s="59" t="str">
        <f t="shared" si="16"/>
        <v>ACP-3A室内機</v>
      </c>
      <c r="T113" s="59" t="str">
        <f t="shared" si="17"/>
        <v>ACP-3A_</v>
      </c>
    </row>
    <row r="114" spans="1:20" x14ac:dyDescent="0.15">
      <c r="A114" s="86">
        <v>107</v>
      </c>
      <c r="B114" s="76" t="s">
        <v>162</v>
      </c>
      <c r="C114" s="120" t="s">
        <v>170</v>
      </c>
      <c r="D114" s="91" t="s">
        <v>58</v>
      </c>
      <c r="E114" s="90" t="s">
        <v>171</v>
      </c>
      <c r="F114" s="92" t="s">
        <v>191</v>
      </c>
      <c r="G114" s="69"/>
      <c r="H114" s="69"/>
      <c r="I114" s="74" t="s">
        <v>20</v>
      </c>
      <c r="J114" s="69" t="s">
        <v>213</v>
      </c>
      <c r="K114" s="82"/>
      <c r="L114" s="69" t="s">
        <v>6</v>
      </c>
      <c r="M114" s="54" t="s">
        <v>65</v>
      </c>
      <c r="N114" s="83" t="s">
        <v>18</v>
      </c>
      <c r="O114" s="74"/>
      <c r="P114" s="84" t="s">
        <v>18</v>
      </c>
      <c r="Q114" s="132" t="str">
        <f t="shared" si="18"/>
        <v>-</v>
      </c>
      <c r="R114" s="128" t="s">
        <v>254</v>
      </c>
      <c r="S114" s="59" t="str">
        <f t="shared" si="16"/>
        <v>ACP-3A室内機</v>
      </c>
      <c r="T114" s="59" t="str">
        <f t="shared" si="17"/>
        <v>ACP-3A_</v>
      </c>
    </row>
    <row r="115" spans="1:20" x14ac:dyDescent="0.15">
      <c r="A115" s="86">
        <v>108</v>
      </c>
      <c r="B115" s="76" t="s">
        <v>162</v>
      </c>
      <c r="C115" s="120">
        <v>21</v>
      </c>
      <c r="D115" s="91" t="s">
        <v>58</v>
      </c>
      <c r="E115" s="90" t="s">
        <v>171</v>
      </c>
      <c r="F115" s="92" t="s">
        <v>192</v>
      </c>
      <c r="G115" s="69"/>
      <c r="H115" s="69"/>
      <c r="I115" s="74" t="s">
        <v>20</v>
      </c>
      <c r="J115" s="69" t="s">
        <v>229</v>
      </c>
      <c r="K115" s="82"/>
      <c r="L115" s="69" t="s">
        <v>6</v>
      </c>
      <c r="M115" s="54" t="s">
        <v>65</v>
      </c>
      <c r="N115" s="83" t="s">
        <v>18</v>
      </c>
      <c r="O115" s="74"/>
      <c r="P115" s="84" t="s">
        <v>18</v>
      </c>
      <c r="Q115" s="132" t="str">
        <f t="shared" si="18"/>
        <v>-</v>
      </c>
      <c r="R115" s="128" t="s">
        <v>254</v>
      </c>
      <c r="S115" s="59" t="str">
        <f t="shared" si="16"/>
        <v>ACP-3A室内機</v>
      </c>
      <c r="T115" s="59" t="str">
        <f t="shared" si="17"/>
        <v>ACP-3A_</v>
      </c>
    </row>
    <row r="116" spans="1:20" x14ac:dyDescent="0.15">
      <c r="A116" s="86">
        <v>109</v>
      </c>
      <c r="B116" s="76" t="s">
        <v>193</v>
      </c>
      <c r="C116" s="120"/>
      <c r="D116" s="91" t="s">
        <v>58</v>
      </c>
      <c r="E116" s="90" t="s">
        <v>194</v>
      </c>
      <c r="F116" s="92" t="s">
        <v>63</v>
      </c>
      <c r="G116" s="69"/>
      <c r="H116" s="69"/>
      <c r="I116" s="74" t="s">
        <v>7</v>
      </c>
      <c r="J116" s="69" t="s">
        <v>219</v>
      </c>
      <c r="K116" s="82"/>
      <c r="L116" s="69" t="s">
        <v>6</v>
      </c>
      <c r="M116" s="54" t="s">
        <v>65</v>
      </c>
      <c r="N116" s="83">
        <v>4.67</v>
      </c>
      <c r="O116" s="39" t="s">
        <v>232</v>
      </c>
      <c r="P116" s="84">
        <v>7</v>
      </c>
      <c r="Q116" s="132" t="str">
        <f t="shared" si="18"/>
        <v>不要</v>
      </c>
      <c r="R116" s="128"/>
      <c r="S116" s="59" t="str">
        <f t="shared" si="16"/>
        <v>ACP-3B室外機</v>
      </c>
      <c r="T116" s="59" t="str">
        <f t="shared" si="17"/>
        <v>ACP-3B_</v>
      </c>
    </row>
    <row r="117" spans="1:20" x14ac:dyDescent="0.15">
      <c r="A117" s="86">
        <v>110</v>
      </c>
      <c r="B117" s="76" t="s">
        <v>193</v>
      </c>
      <c r="C117" s="120">
        <v>1</v>
      </c>
      <c r="D117" s="91" t="s">
        <v>58</v>
      </c>
      <c r="E117" s="90" t="s">
        <v>194</v>
      </c>
      <c r="F117" s="92" t="s">
        <v>195</v>
      </c>
      <c r="G117" s="69"/>
      <c r="H117" s="69"/>
      <c r="I117" s="74" t="s">
        <v>20</v>
      </c>
      <c r="J117" s="69" t="s">
        <v>207</v>
      </c>
      <c r="K117" s="82"/>
      <c r="L117" s="69" t="s">
        <v>6</v>
      </c>
      <c r="M117" s="54" t="s">
        <v>65</v>
      </c>
      <c r="N117" s="83" t="s">
        <v>18</v>
      </c>
      <c r="O117" s="74"/>
      <c r="P117" s="84" t="s">
        <v>18</v>
      </c>
      <c r="Q117" s="132" t="str">
        <f t="shared" si="18"/>
        <v>-</v>
      </c>
      <c r="R117" s="128" t="s">
        <v>249</v>
      </c>
      <c r="S117" s="59" t="str">
        <f t="shared" si="16"/>
        <v>ACP-3B室内機</v>
      </c>
      <c r="T117" s="59" t="str">
        <f t="shared" si="17"/>
        <v>ACP-3B_</v>
      </c>
    </row>
    <row r="118" spans="1:20" x14ac:dyDescent="0.15">
      <c r="A118" s="86">
        <v>111</v>
      </c>
      <c r="B118" s="76" t="s">
        <v>193</v>
      </c>
      <c r="C118" s="120" t="s">
        <v>76</v>
      </c>
      <c r="D118" s="91" t="s">
        <v>58</v>
      </c>
      <c r="E118" s="90" t="s">
        <v>194</v>
      </c>
      <c r="F118" s="92" t="s">
        <v>196</v>
      </c>
      <c r="G118" s="69"/>
      <c r="H118" s="69"/>
      <c r="I118" s="74" t="s">
        <v>20</v>
      </c>
      <c r="J118" s="69" t="s">
        <v>207</v>
      </c>
      <c r="K118" s="82"/>
      <c r="L118" s="69" t="s">
        <v>6</v>
      </c>
      <c r="M118" s="54" t="s">
        <v>65</v>
      </c>
      <c r="N118" s="83" t="s">
        <v>18</v>
      </c>
      <c r="O118" s="74"/>
      <c r="P118" s="84" t="s">
        <v>18</v>
      </c>
      <c r="Q118" s="132" t="str">
        <f t="shared" si="18"/>
        <v>-</v>
      </c>
      <c r="R118" s="128" t="s">
        <v>249</v>
      </c>
      <c r="S118" s="59" t="str">
        <f t="shared" si="16"/>
        <v>ACP-3B室内機</v>
      </c>
      <c r="T118" s="59" t="str">
        <f t="shared" si="17"/>
        <v>ACP-3B_</v>
      </c>
    </row>
    <row r="119" spans="1:20" x14ac:dyDescent="0.15">
      <c r="A119" s="86">
        <v>112</v>
      </c>
      <c r="B119" s="76" t="s">
        <v>193</v>
      </c>
      <c r="C119" s="120" t="s">
        <v>77</v>
      </c>
      <c r="D119" s="91" t="s">
        <v>58</v>
      </c>
      <c r="E119" s="90" t="s">
        <v>194</v>
      </c>
      <c r="F119" s="92" t="s">
        <v>196</v>
      </c>
      <c r="G119" s="69"/>
      <c r="H119" s="69"/>
      <c r="I119" s="74" t="s">
        <v>20</v>
      </c>
      <c r="J119" s="69" t="s">
        <v>207</v>
      </c>
      <c r="K119" s="82"/>
      <c r="L119" s="69" t="s">
        <v>6</v>
      </c>
      <c r="M119" s="54" t="s">
        <v>65</v>
      </c>
      <c r="N119" s="83" t="s">
        <v>18</v>
      </c>
      <c r="O119" s="74"/>
      <c r="P119" s="84" t="s">
        <v>18</v>
      </c>
      <c r="Q119" s="132" t="str">
        <f t="shared" si="18"/>
        <v>-</v>
      </c>
      <c r="R119" s="128" t="s">
        <v>249</v>
      </c>
      <c r="S119" s="59" t="str">
        <f t="shared" si="16"/>
        <v>ACP-3B室内機</v>
      </c>
      <c r="T119" s="59" t="str">
        <f t="shared" si="17"/>
        <v>ACP-3B_</v>
      </c>
    </row>
    <row r="120" spans="1:20" x14ac:dyDescent="0.15">
      <c r="A120" s="86">
        <v>113</v>
      </c>
      <c r="B120" s="76" t="s">
        <v>193</v>
      </c>
      <c r="C120" s="120">
        <v>3</v>
      </c>
      <c r="D120" s="91" t="s">
        <v>58</v>
      </c>
      <c r="E120" s="90" t="s">
        <v>194</v>
      </c>
      <c r="F120" s="92" t="s">
        <v>197</v>
      </c>
      <c r="G120" s="69"/>
      <c r="H120" s="69"/>
      <c r="I120" s="74" t="s">
        <v>20</v>
      </c>
      <c r="J120" s="69" t="s">
        <v>209</v>
      </c>
      <c r="K120" s="82"/>
      <c r="L120" s="69" t="s">
        <v>6</v>
      </c>
      <c r="M120" s="54" t="s">
        <v>65</v>
      </c>
      <c r="N120" s="83" t="s">
        <v>18</v>
      </c>
      <c r="O120" s="74"/>
      <c r="P120" s="84" t="s">
        <v>18</v>
      </c>
      <c r="Q120" s="132" t="str">
        <f t="shared" si="18"/>
        <v>-</v>
      </c>
      <c r="R120" s="128" t="s">
        <v>250</v>
      </c>
      <c r="S120" s="59" t="str">
        <f t="shared" si="16"/>
        <v>ACP-3B室内機</v>
      </c>
      <c r="T120" s="59" t="str">
        <f t="shared" si="17"/>
        <v>ACP-3B_</v>
      </c>
    </row>
    <row r="121" spans="1:20" x14ac:dyDescent="0.15">
      <c r="A121" s="86">
        <v>114</v>
      </c>
      <c r="B121" s="76" t="s">
        <v>193</v>
      </c>
      <c r="C121" s="120">
        <v>4</v>
      </c>
      <c r="D121" s="91" t="s">
        <v>58</v>
      </c>
      <c r="E121" s="90" t="s">
        <v>194</v>
      </c>
      <c r="F121" s="92" t="s">
        <v>198</v>
      </c>
      <c r="G121" s="69"/>
      <c r="H121" s="69"/>
      <c r="I121" s="74" t="s">
        <v>20</v>
      </c>
      <c r="J121" s="69" t="s">
        <v>210</v>
      </c>
      <c r="K121" s="82"/>
      <c r="L121" s="69" t="s">
        <v>6</v>
      </c>
      <c r="M121" s="54" t="s">
        <v>65</v>
      </c>
      <c r="N121" s="83" t="s">
        <v>18</v>
      </c>
      <c r="O121" s="74"/>
      <c r="P121" s="84" t="s">
        <v>18</v>
      </c>
      <c r="Q121" s="132" t="str">
        <f t="shared" si="18"/>
        <v>-</v>
      </c>
      <c r="R121" s="128" t="s">
        <v>249</v>
      </c>
      <c r="S121" s="59" t="str">
        <f t="shared" si="16"/>
        <v>ACP-3B室内機</v>
      </c>
      <c r="T121" s="59" t="str">
        <f t="shared" si="17"/>
        <v>ACP-3B_</v>
      </c>
    </row>
    <row r="122" spans="1:20" x14ac:dyDescent="0.15">
      <c r="A122" s="86">
        <v>115</v>
      </c>
      <c r="B122" s="76" t="s">
        <v>199</v>
      </c>
      <c r="C122" s="120"/>
      <c r="D122" s="91" t="s">
        <v>58</v>
      </c>
      <c r="E122" s="90" t="s">
        <v>201</v>
      </c>
      <c r="F122" s="92" t="s">
        <v>63</v>
      </c>
      <c r="G122" s="69"/>
      <c r="H122" s="69"/>
      <c r="I122" s="74" t="s">
        <v>7</v>
      </c>
      <c r="J122" s="69" t="s">
        <v>215</v>
      </c>
      <c r="K122" s="82"/>
      <c r="L122" s="69" t="s">
        <v>6</v>
      </c>
      <c r="M122" s="54" t="s">
        <v>65</v>
      </c>
      <c r="N122" s="83">
        <v>0.59</v>
      </c>
      <c r="O122" s="39" t="s">
        <v>238</v>
      </c>
      <c r="P122" s="84">
        <v>1.35</v>
      </c>
      <c r="Q122" s="132" t="str">
        <f t="shared" si="18"/>
        <v>不要</v>
      </c>
      <c r="R122" s="128"/>
      <c r="S122" s="59" t="str">
        <f t="shared" si="16"/>
        <v>ACP-3C1室外機</v>
      </c>
      <c r="T122" s="59" t="str">
        <f t="shared" si="17"/>
        <v>ACP-3C1_</v>
      </c>
    </row>
    <row r="123" spans="1:20" x14ac:dyDescent="0.15">
      <c r="A123" s="86">
        <v>116</v>
      </c>
      <c r="B123" s="76" t="s">
        <v>199</v>
      </c>
      <c r="C123" s="120">
        <v>1</v>
      </c>
      <c r="D123" s="91" t="s">
        <v>58</v>
      </c>
      <c r="E123" s="90" t="s">
        <v>201</v>
      </c>
      <c r="F123" s="92" t="s">
        <v>201</v>
      </c>
      <c r="G123" s="69"/>
      <c r="H123" s="69"/>
      <c r="I123" s="74" t="s">
        <v>20</v>
      </c>
      <c r="J123" s="69" t="s">
        <v>216</v>
      </c>
      <c r="K123" s="82"/>
      <c r="L123" s="69" t="s">
        <v>6</v>
      </c>
      <c r="M123" s="54" t="s">
        <v>65</v>
      </c>
      <c r="N123" s="83" t="s">
        <v>18</v>
      </c>
      <c r="O123" s="74"/>
      <c r="P123" s="84" t="s">
        <v>18</v>
      </c>
      <c r="Q123" s="132" t="str">
        <f t="shared" si="18"/>
        <v>-</v>
      </c>
      <c r="R123" s="71" t="s">
        <v>254</v>
      </c>
      <c r="S123" s="59" t="str">
        <f t="shared" si="16"/>
        <v>ACP-3C1室内機</v>
      </c>
      <c r="T123" s="59" t="str">
        <f t="shared" si="17"/>
        <v>ACP-3C1_</v>
      </c>
    </row>
    <row r="124" spans="1:20" x14ac:dyDescent="0.15">
      <c r="A124" s="86">
        <v>117</v>
      </c>
      <c r="B124" s="76" t="s">
        <v>200</v>
      </c>
      <c r="C124" s="120"/>
      <c r="D124" s="91" t="s">
        <v>58</v>
      </c>
      <c r="E124" s="90" t="s">
        <v>202</v>
      </c>
      <c r="F124" s="92" t="s">
        <v>63</v>
      </c>
      <c r="G124" s="69"/>
      <c r="H124" s="69"/>
      <c r="I124" s="74" t="s">
        <v>7</v>
      </c>
      <c r="J124" s="69" t="s">
        <v>215</v>
      </c>
      <c r="K124" s="82"/>
      <c r="L124" s="69" t="s">
        <v>6</v>
      </c>
      <c r="M124" s="54" t="s">
        <v>65</v>
      </c>
      <c r="N124" s="83">
        <v>0.59</v>
      </c>
      <c r="O124" s="39" t="s">
        <v>238</v>
      </c>
      <c r="P124" s="84">
        <v>1.35</v>
      </c>
      <c r="Q124" s="132" t="str">
        <f t="shared" si="18"/>
        <v>不要</v>
      </c>
      <c r="R124" s="71"/>
      <c r="S124" s="59" t="str">
        <f t="shared" si="16"/>
        <v>ACP-3C2室外機</v>
      </c>
      <c r="T124" s="59" t="str">
        <f t="shared" si="17"/>
        <v>ACP-3C2_</v>
      </c>
    </row>
    <row r="125" spans="1:20" x14ac:dyDescent="0.15">
      <c r="A125" s="86">
        <v>118</v>
      </c>
      <c r="B125" s="76" t="s">
        <v>200</v>
      </c>
      <c r="C125" s="120">
        <v>1</v>
      </c>
      <c r="D125" s="91" t="s">
        <v>58</v>
      </c>
      <c r="E125" s="90" t="s">
        <v>202</v>
      </c>
      <c r="F125" s="92" t="s">
        <v>202</v>
      </c>
      <c r="G125" s="69"/>
      <c r="H125" s="69"/>
      <c r="I125" s="74" t="s">
        <v>20</v>
      </c>
      <c r="J125" s="69" t="s">
        <v>216</v>
      </c>
      <c r="K125" s="82"/>
      <c r="L125" s="69" t="s">
        <v>6</v>
      </c>
      <c r="M125" s="54" t="s">
        <v>65</v>
      </c>
      <c r="N125" s="83" t="s">
        <v>18</v>
      </c>
      <c r="O125" s="74"/>
      <c r="P125" s="84" t="s">
        <v>18</v>
      </c>
      <c r="Q125" s="132" t="str">
        <f t="shared" si="18"/>
        <v>-</v>
      </c>
      <c r="R125" s="71" t="s">
        <v>254</v>
      </c>
      <c r="S125" s="59" t="str">
        <f t="shared" si="16"/>
        <v>ACP-3C2室内機</v>
      </c>
      <c r="T125" s="59" t="str">
        <f t="shared" si="17"/>
        <v>ACP-3C2_</v>
      </c>
    </row>
    <row r="126" spans="1:20" x14ac:dyDescent="0.15">
      <c r="A126" s="86">
        <v>119</v>
      </c>
      <c r="B126" s="76" t="s">
        <v>203</v>
      </c>
      <c r="C126" s="120"/>
      <c r="D126" s="91" t="s">
        <v>58</v>
      </c>
      <c r="E126" s="90" t="s">
        <v>204</v>
      </c>
      <c r="F126" s="92" t="s">
        <v>63</v>
      </c>
      <c r="G126" s="69"/>
      <c r="H126" s="69"/>
      <c r="I126" s="74" t="s">
        <v>7</v>
      </c>
      <c r="J126" s="69" t="s">
        <v>230</v>
      </c>
      <c r="K126" s="82"/>
      <c r="L126" s="69" t="s">
        <v>6</v>
      </c>
      <c r="M126" s="54" t="s">
        <v>65</v>
      </c>
      <c r="N126" s="83">
        <v>2.8</v>
      </c>
      <c r="O126" s="39" t="s">
        <v>232</v>
      </c>
      <c r="P126" s="84">
        <v>5.2</v>
      </c>
      <c r="Q126" s="132" t="str">
        <f t="shared" si="18"/>
        <v>不要</v>
      </c>
      <c r="R126" s="71" t="s">
        <v>258</v>
      </c>
      <c r="S126" s="59" t="str">
        <f t="shared" si="16"/>
        <v>ACP-4E室外機</v>
      </c>
      <c r="T126" s="59" t="str">
        <f t="shared" si="17"/>
        <v>ACP-4E_</v>
      </c>
    </row>
    <row r="127" spans="1:20" x14ac:dyDescent="0.15">
      <c r="A127" s="86">
        <v>120</v>
      </c>
      <c r="B127" s="76" t="s">
        <v>203</v>
      </c>
      <c r="C127" s="120">
        <v>1</v>
      </c>
      <c r="D127" s="91" t="s">
        <v>58</v>
      </c>
      <c r="E127" s="90" t="s">
        <v>204</v>
      </c>
      <c r="F127" s="92" t="s">
        <v>205</v>
      </c>
      <c r="G127" s="69"/>
      <c r="H127" s="69"/>
      <c r="I127" s="74" t="s">
        <v>20</v>
      </c>
      <c r="J127" s="69" t="s">
        <v>231</v>
      </c>
      <c r="K127" s="82"/>
      <c r="L127" s="69" t="s">
        <v>6</v>
      </c>
      <c r="M127" s="54" t="s">
        <v>65</v>
      </c>
      <c r="N127" s="83" t="s">
        <v>18</v>
      </c>
      <c r="O127" s="74"/>
      <c r="P127" s="84" t="s">
        <v>18</v>
      </c>
      <c r="Q127" s="132" t="str">
        <f t="shared" si="18"/>
        <v>-</v>
      </c>
      <c r="R127" s="71" t="s">
        <v>259</v>
      </c>
      <c r="S127" s="59" t="str">
        <f t="shared" si="16"/>
        <v>ACP-4E室内機</v>
      </c>
      <c r="T127" s="59" t="str">
        <f t="shared" si="17"/>
        <v>ACP-4E_</v>
      </c>
    </row>
    <row r="128" spans="1:20" x14ac:dyDescent="0.15">
      <c r="A128" s="86">
        <v>121</v>
      </c>
      <c r="B128" s="76" t="s">
        <v>203</v>
      </c>
      <c r="C128" s="120"/>
      <c r="D128" s="91" t="s">
        <v>58</v>
      </c>
      <c r="E128" s="90" t="s">
        <v>204</v>
      </c>
      <c r="F128" s="92" t="s">
        <v>63</v>
      </c>
      <c r="G128" s="69"/>
      <c r="H128" s="69"/>
      <c r="I128" s="74" t="s">
        <v>7</v>
      </c>
      <c r="J128" s="69" t="s">
        <v>230</v>
      </c>
      <c r="K128" s="82"/>
      <c r="L128" s="69" t="s">
        <v>6</v>
      </c>
      <c r="M128" s="54" t="s">
        <v>65</v>
      </c>
      <c r="N128" s="83">
        <v>2.8</v>
      </c>
      <c r="O128" s="42" t="s">
        <v>232</v>
      </c>
      <c r="P128" s="84">
        <v>5.2</v>
      </c>
      <c r="Q128" s="132" t="str">
        <f t="shared" si="18"/>
        <v>不要</v>
      </c>
      <c r="R128" s="71"/>
      <c r="S128" s="59" t="str">
        <f t="shared" si="16"/>
        <v>ACP-4E室外機</v>
      </c>
      <c r="T128" s="59" t="str">
        <f t="shared" si="17"/>
        <v>ACP-4E_</v>
      </c>
    </row>
    <row r="129" spans="1:20" x14ac:dyDescent="0.15">
      <c r="A129" s="86">
        <v>122</v>
      </c>
      <c r="B129" s="76" t="s">
        <v>203</v>
      </c>
      <c r="C129" s="120">
        <v>1</v>
      </c>
      <c r="D129" s="91" t="s">
        <v>58</v>
      </c>
      <c r="E129" s="90" t="s">
        <v>204</v>
      </c>
      <c r="F129" s="92" t="s">
        <v>205</v>
      </c>
      <c r="G129" s="69"/>
      <c r="H129" s="69"/>
      <c r="I129" s="74" t="s">
        <v>20</v>
      </c>
      <c r="J129" s="69" t="s">
        <v>231</v>
      </c>
      <c r="K129" s="82"/>
      <c r="L129" s="69" t="s">
        <v>6</v>
      </c>
      <c r="M129" s="54" t="s">
        <v>65</v>
      </c>
      <c r="N129" s="83" t="s">
        <v>18</v>
      </c>
      <c r="O129" s="74"/>
      <c r="P129" s="84" t="s">
        <v>18</v>
      </c>
      <c r="Q129" s="132" t="str">
        <f t="shared" si="18"/>
        <v>-</v>
      </c>
      <c r="R129" s="71" t="s">
        <v>259</v>
      </c>
      <c r="S129" s="59" t="str">
        <f t="shared" si="16"/>
        <v>ACP-4E室内機</v>
      </c>
      <c r="T129" s="59" t="str">
        <f t="shared" si="17"/>
        <v>ACP-4E_</v>
      </c>
    </row>
    <row r="130" spans="1:20" x14ac:dyDescent="0.15">
      <c r="A130" s="86">
        <v>123</v>
      </c>
      <c r="B130" s="76" t="s">
        <v>242</v>
      </c>
      <c r="C130" s="120"/>
      <c r="D130" s="91" t="s">
        <v>244</v>
      </c>
      <c r="E130" s="90" t="s">
        <v>243</v>
      </c>
      <c r="F130" s="92" t="s">
        <v>245</v>
      </c>
      <c r="G130" s="69"/>
      <c r="H130" s="69"/>
      <c r="I130" s="74" t="s">
        <v>7</v>
      </c>
      <c r="J130" s="143" t="s">
        <v>313</v>
      </c>
      <c r="K130" s="82"/>
      <c r="L130" s="143" t="s">
        <v>315</v>
      </c>
      <c r="M130" s="54" t="s">
        <v>65</v>
      </c>
      <c r="N130" s="83">
        <v>1.29</v>
      </c>
      <c r="O130" s="74" t="s">
        <v>246</v>
      </c>
      <c r="P130" s="84">
        <v>3.2</v>
      </c>
      <c r="Q130" s="132" t="str">
        <f t="shared" si="18"/>
        <v>不要</v>
      </c>
      <c r="R130" s="128" t="s">
        <v>250</v>
      </c>
      <c r="S130" s="59" t="str">
        <f t="shared" ref="S130" si="19">B130&amp;I130</f>
        <v>ACP-1室外機</v>
      </c>
      <c r="T130" s="59" t="str">
        <f t="shared" ref="T130" si="20">B130&amp;"_"&amp;H130</f>
        <v>ACP-1_</v>
      </c>
    </row>
    <row r="131" spans="1:20" x14ac:dyDescent="0.15">
      <c r="A131" s="86">
        <v>124</v>
      </c>
      <c r="B131" s="76" t="s">
        <v>242</v>
      </c>
      <c r="C131" s="120">
        <v>1</v>
      </c>
      <c r="D131" s="91" t="s">
        <v>244</v>
      </c>
      <c r="E131" s="90" t="s">
        <v>243</v>
      </c>
      <c r="F131" s="92" t="s">
        <v>243</v>
      </c>
      <c r="G131" s="69"/>
      <c r="H131" s="69"/>
      <c r="I131" s="74" t="s">
        <v>20</v>
      </c>
      <c r="J131" s="143" t="s">
        <v>314</v>
      </c>
      <c r="K131" s="82"/>
      <c r="L131" s="145" t="s">
        <v>315</v>
      </c>
      <c r="M131" s="54" t="s">
        <v>65</v>
      </c>
      <c r="N131" s="83" t="s">
        <v>18</v>
      </c>
      <c r="O131" s="74"/>
      <c r="P131" s="84" t="s">
        <v>18</v>
      </c>
      <c r="Q131" s="132" t="str">
        <f t="shared" si="18"/>
        <v>-</v>
      </c>
      <c r="R131" s="137"/>
      <c r="S131" s="59" t="str">
        <f t="shared" ref="S131" si="21">B131&amp;I131</f>
        <v>ACP-1室内機</v>
      </c>
      <c r="T131" s="59" t="str">
        <f t="shared" ref="T131" si="22">B131&amp;"_"&amp;H131</f>
        <v>ACP-1_</v>
      </c>
    </row>
  </sheetData>
  <autoFilter ref="A1:R131" xr:uid="{00000000-0009-0000-0000-000002000000}">
    <sortState xmlns:xlrd2="http://schemas.microsoft.com/office/spreadsheetml/2017/richdata2" ref="A2:R32">
      <sortCondition ref="A1:A24"/>
    </sortState>
  </autoFilter>
  <phoneticPr fontId="5"/>
  <conditionalFormatting sqref="A65:T125 A130:U1048576 A126:Q129 S124:U129 A1:U123">
    <cfRule type="expression" dxfId="20" priority="28">
      <formula>$B1&lt;&gt;$B2</formula>
    </cfRule>
    <cfRule type="expression" dxfId="19" priority="47">
      <formula>$B1&lt;&gt;$B2</formula>
    </cfRule>
    <cfRule type="expression" dxfId="18" priority="55">
      <formula>$B1&lt;&gt;$B2</formula>
    </cfRule>
  </conditionalFormatting>
  <conditionalFormatting sqref="A12:U12 A53:U53 A54:R125 A130:R131 A126:Q129">
    <cfRule type="expression" dxfId="17" priority="30">
      <formula>$B12&lt;&gt;#REF!</formula>
    </cfRule>
  </conditionalFormatting>
  <conditionalFormatting sqref="A14:U14">
    <cfRule type="expression" dxfId="16" priority="46">
      <formula>$B14&lt;&gt;$B23</formula>
    </cfRule>
  </conditionalFormatting>
  <conditionalFormatting sqref="N55:N58">
    <cfRule type="expression" dxfId="15" priority="16">
      <formula>$B55&lt;&gt;#REF!</formula>
    </cfRule>
  </conditionalFormatting>
  <conditionalFormatting sqref="J13">
    <cfRule type="expression" dxfId="14" priority="15">
      <formula>$B13&lt;&gt;#REF!</formula>
    </cfRule>
  </conditionalFormatting>
  <conditionalFormatting sqref="J14">
    <cfRule type="expression" dxfId="13" priority="14">
      <formula>$B14&lt;&gt;#REF!</formula>
    </cfRule>
  </conditionalFormatting>
  <conditionalFormatting sqref="J15">
    <cfRule type="expression" dxfId="12" priority="13">
      <formula>$B15&lt;&gt;#REF!</formula>
    </cfRule>
  </conditionalFormatting>
  <conditionalFormatting sqref="R130:R131">
    <cfRule type="expression" dxfId="11" priority="9">
      <formula>$B130&lt;&gt;$B131</formula>
    </cfRule>
    <cfRule type="expression" dxfId="10" priority="11">
      <formula>$B130&lt;&gt;$B131</formula>
    </cfRule>
    <cfRule type="expression" dxfId="9" priority="12">
      <formula>$B130&lt;&gt;$B131</formula>
    </cfRule>
  </conditionalFormatting>
  <conditionalFormatting sqref="R130:R131">
    <cfRule type="expression" dxfId="8" priority="10">
      <formula>$B130&lt;&gt;#REF!</formula>
    </cfRule>
  </conditionalFormatting>
  <conditionalFormatting sqref="R126:R129">
    <cfRule type="expression" dxfId="7" priority="5">
      <formula>$B126&lt;&gt;$B127</formula>
    </cfRule>
    <cfRule type="expression" dxfId="6" priority="7">
      <formula>$B126&lt;&gt;$B127</formula>
    </cfRule>
    <cfRule type="expression" dxfId="5" priority="8">
      <formula>$B126&lt;&gt;$B127</formula>
    </cfRule>
  </conditionalFormatting>
  <conditionalFormatting sqref="R126:R129">
    <cfRule type="expression" dxfId="4" priority="6">
      <formula>$B126&lt;&gt;#REF!</formula>
    </cfRule>
  </conditionalFormatting>
  <conditionalFormatting sqref="R128:R129">
    <cfRule type="expression" dxfId="3" priority="1">
      <formula>$B128&lt;&gt;$B129</formula>
    </cfRule>
    <cfRule type="expression" dxfId="2" priority="3">
      <formula>$B128&lt;&gt;$B129</formula>
    </cfRule>
    <cfRule type="expression" dxfId="1" priority="4">
      <formula>$B128&lt;&gt;$B129</formula>
    </cfRule>
  </conditionalFormatting>
  <conditionalFormatting sqref="R128:R129">
    <cfRule type="expression" dxfId="0" priority="2">
      <formula>$B128&lt;&gt;#REF!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&amp;R&amp;A</oddHeader>
  </headerFooter>
  <rowBreaks count="1" manualBreakCount="1">
    <brk id="6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A84D-2B0B-46AC-BC2E-3A4FB70504C1}">
  <sheetPr>
    <tabColor rgb="FF00B0F0"/>
  </sheetPr>
  <dimension ref="A1:E7"/>
  <sheetViews>
    <sheetView workbookViewId="0">
      <selection activeCell="D13" sqref="D13"/>
    </sheetView>
  </sheetViews>
  <sheetFormatPr defaultRowHeight="13.5" x14ac:dyDescent="0.15"/>
  <cols>
    <col min="2" max="5" width="15.5" customWidth="1"/>
  </cols>
  <sheetData>
    <row r="1" spans="1:5" ht="26.25" customHeight="1" x14ac:dyDescent="0.15">
      <c r="A1" s="65" t="s">
        <v>335</v>
      </c>
      <c r="B1" s="93" t="s">
        <v>316</v>
      </c>
      <c r="C1" s="93" t="s">
        <v>317</v>
      </c>
      <c r="D1" s="93" t="s">
        <v>318</v>
      </c>
      <c r="E1" s="93" t="s">
        <v>319</v>
      </c>
    </row>
    <row r="2" spans="1:5" x14ac:dyDescent="0.15">
      <c r="A2" s="146">
        <v>1</v>
      </c>
      <c r="B2" s="146" t="s">
        <v>320</v>
      </c>
      <c r="C2" s="146" t="s">
        <v>321</v>
      </c>
      <c r="D2" s="146" t="s">
        <v>322</v>
      </c>
      <c r="E2" s="146" t="s">
        <v>323</v>
      </c>
    </row>
    <row r="3" spans="1:5" x14ac:dyDescent="0.15">
      <c r="A3" s="146">
        <v>2</v>
      </c>
      <c r="B3" s="146" t="s">
        <v>324</v>
      </c>
      <c r="C3" s="146" t="s">
        <v>325</v>
      </c>
      <c r="D3" s="146" t="s">
        <v>322</v>
      </c>
      <c r="E3" s="146" t="s">
        <v>323</v>
      </c>
    </row>
    <row r="4" spans="1:5" x14ac:dyDescent="0.15">
      <c r="A4" s="146">
        <v>3</v>
      </c>
      <c r="B4" s="146" t="s">
        <v>326</v>
      </c>
      <c r="C4" s="146" t="s">
        <v>327</v>
      </c>
      <c r="D4" s="146" t="s">
        <v>322</v>
      </c>
      <c r="E4" s="146" t="s">
        <v>328</v>
      </c>
    </row>
    <row r="5" spans="1:5" x14ac:dyDescent="0.15">
      <c r="A5" s="146">
        <v>4</v>
      </c>
      <c r="B5" s="146" t="s">
        <v>329</v>
      </c>
      <c r="C5" s="146" t="s">
        <v>330</v>
      </c>
      <c r="D5" s="146" t="s">
        <v>322</v>
      </c>
      <c r="E5" s="146" t="s">
        <v>331</v>
      </c>
    </row>
    <row r="6" spans="1:5" x14ac:dyDescent="0.15">
      <c r="A6" s="146">
        <v>5</v>
      </c>
      <c r="B6" s="146" t="s">
        <v>332</v>
      </c>
      <c r="C6" s="146" t="s">
        <v>333</v>
      </c>
      <c r="D6" s="146" t="s">
        <v>322</v>
      </c>
      <c r="E6" s="146" t="s">
        <v>328</v>
      </c>
    </row>
    <row r="7" spans="1:5" x14ac:dyDescent="0.15">
      <c r="A7" s="146">
        <v>6</v>
      </c>
      <c r="B7" s="146" t="s">
        <v>334</v>
      </c>
      <c r="C7" s="146" t="s">
        <v>333</v>
      </c>
      <c r="D7" s="146" t="s">
        <v>322</v>
      </c>
      <c r="E7" s="146" t="s">
        <v>328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原紙</vt:lpstr>
      <vt:lpstr>一般情報</vt:lpstr>
      <vt:lpstr>別紙　作業内容</vt:lpstr>
      <vt:lpstr>別紙　空調機器一覧</vt:lpstr>
      <vt:lpstr>別紙　全熱交換器一覧</vt:lpstr>
      <vt:lpstr>'別紙　空調機器一覧'!Print_Area</vt:lpstr>
      <vt:lpstr>'別紙　空調機器一覧'!Print_Titles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財産管理課庁舎管理係現業職０２</dc:creator>
  <cp:lastModifiedBy>内山 裕子</cp:lastModifiedBy>
  <cp:lastPrinted>2025-12-16T01:25:13Z</cp:lastPrinted>
  <dcterms:created xsi:type="dcterms:W3CDTF">2015-12-18T07:07:51Z</dcterms:created>
  <dcterms:modified xsi:type="dcterms:W3CDTF">2026-01-16T02:06:15Z</dcterms:modified>
</cp:coreProperties>
</file>